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VBoxCommon\"/>
    </mc:Choice>
  </mc:AlternateContent>
  <bookViews>
    <workbookView xWindow="0" yWindow="0" windowWidth="2175" windowHeight="0" tabRatio="469" activeTab="1"/>
  </bookViews>
  <sheets>
    <sheet name="Main" sheetId="1" r:id="rId1"/>
    <sheet name="GET" sheetId="2" r:id="rId2"/>
    <sheet name="SET" sheetId="3" r:id="rId3"/>
    <sheet name="CMD" sheetId="4" r:id="rId4"/>
    <sheet name="MODE" sheetId="7" r:id="rId5"/>
    <sheet name="notes" sheetId="5" r:id="rId6"/>
  </sheets>
  <calcPr calcId="162913" iterateDelta="1E-4" concurrentCalc="0"/>
</workbook>
</file>

<file path=xl/calcChain.xml><?xml version="1.0" encoding="utf-8"?>
<calcChain xmlns="http://schemas.openxmlformats.org/spreadsheetml/2006/main">
  <c r="A44" i="2" l="1"/>
  <c r="A45" i="2"/>
  <c r="A40" i="2"/>
  <c r="A41" i="2"/>
  <c r="A42" i="2"/>
  <c r="A43" i="2"/>
  <c r="A32" i="2"/>
  <c r="A39" i="2"/>
  <c r="A38" i="2"/>
  <c r="A37" i="2"/>
  <c r="A34" i="2"/>
  <c r="A35" i="2"/>
  <c r="A36" i="2"/>
  <c r="A33" i="2"/>
  <c r="A4" i="7"/>
  <c r="A3" i="7"/>
  <c r="A2" i="7"/>
  <c r="A31" i="2"/>
  <c r="A3" i="3"/>
  <c r="A23" i="2"/>
  <c r="A30" i="2"/>
  <c r="A29" i="2"/>
  <c r="A28" i="2"/>
  <c r="A27" i="2"/>
  <c r="A26" i="2"/>
  <c r="A8" i="4"/>
  <c r="A7" i="4"/>
  <c r="A24" i="2"/>
  <c r="A6" i="4"/>
  <c r="A5" i="4"/>
  <c r="A4" i="4"/>
  <c r="A3" i="4"/>
  <c r="A2" i="4"/>
  <c r="A2" i="3"/>
  <c r="A22" i="2"/>
  <c r="A2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25" i="2"/>
  <c r="A17" i="2"/>
  <c r="A18" i="2"/>
  <c r="A19" i="2"/>
  <c r="A20" i="2"/>
</calcChain>
</file>

<file path=xl/sharedStrings.xml><?xml version="1.0" encoding="utf-8"?>
<sst xmlns="http://schemas.openxmlformats.org/spreadsheetml/2006/main" count="639" uniqueCount="266">
  <si>
    <t>battery status of the transmitter</t>
  </si>
  <si>
    <t>V</t>
  </si>
  <si>
    <t>voltage of the console battery</t>
  </si>
  <si>
    <t>Storm rain displays the rain total of the last rain event</t>
  </si>
  <si>
    <t>date of the beginning of a rain fall</t>
  </si>
  <si>
    <t>--</t>
  </si>
  <si>
    <t>double</t>
  </si>
  <si>
    <t>Weather Station (WS) opc-ua interface</t>
  </si>
  <si>
    <t>Command to read WS values on demand</t>
  </si>
  <si>
    <t>IsMonitored</t>
    <phoneticPr fontId="7" type="noConversion"/>
  </si>
  <si>
    <t>IsArchived</t>
    <phoneticPr fontId="7" type="noConversion"/>
  </si>
  <si>
    <t>yes</t>
    <phoneticPr fontId="7" type="noConversion"/>
  </si>
  <si>
    <t>yes</t>
    <phoneticPr fontId="7" type="noConversion"/>
  </si>
  <si>
    <t>Assembly</t>
  </si>
  <si>
    <t>Description</t>
  </si>
  <si>
    <t>Device Name</t>
  </si>
  <si>
    <t>OPC UA address</t>
  </si>
  <si>
    <t>Beckhoff AMS Net Id</t>
  </si>
  <si>
    <t>ICD</t>
  </si>
  <si>
    <t>ICD Date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</si>
  <si>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</si>
  <si>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</si>
  <si>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</si>
  <si>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</si>
  <si>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</si>
  <si>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</si>
  <si>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</si>
  <si>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</si>
  <si>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</si>
  <si>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</si>
  <si>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</si>
  <si>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</si>
  <si>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</si>
  <si>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</si>
  <si>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</si>
  <si>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</si>
  <si>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Int32</t>
  </si>
  <si>
    <t>Value of external temperature, expressed in degrees Celsius.</t>
  </si>
  <si>
    <t>Value of the dewpoint, expressed in degrees Celsius</t>
  </si>
  <si>
    <t>Double</t>
  </si>
  <si>
    <t>deg</t>
  </si>
  <si>
    <t>Km/h</t>
  </si>
  <si>
    <t>wind speed value</t>
  </si>
  <si>
    <t>km/h</t>
  </si>
  <si>
    <t>Max value of the wind gust  in the last 10 minutes</t>
  </si>
  <si>
    <t>KM/h</t>
  </si>
  <si>
    <t>mean wind speed in the last 10 minutes</t>
  </si>
  <si>
    <t xml:space="preserve"> </t>
  </si>
  <si>
    <t>W/m2</t>
  </si>
  <si>
    <t>value of the solar radiance</t>
  </si>
  <si>
    <t>%</t>
  </si>
  <si>
    <t>external relative humidity</t>
  </si>
  <si>
    <t>mm</t>
  </si>
  <si>
    <t>mm/h</t>
  </si>
  <si>
    <t>rainfall rate</t>
  </si>
  <si>
    <t>day rain</t>
  </si>
  <si>
    <t>last hour rain</t>
  </si>
  <si>
    <t>last 15-min rain</t>
  </si>
  <si>
    <t>hPa</t>
  </si>
  <si>
    <t>value of the atmospheric pressure</t>
  </si>
  <si>
    <t>String</t>
  </si>
  <si>
    <t>sec</t>
  </si>
  <si>
    <t>yes</t>
  </si>
  <si>
    <t>Update time</t>
  </si>
  <si>
    <t>no</t>
  </si>
  <si>
    <t>to stop the WS data update</t>
  </si>
  <si>
    <t>to resume the WS data update</t>
  </si>
  <si>
    <t>to start the simulation mode</t>
  </si>
  <si>
    <t>Execute the WS server shutdown if the value is set to 1</t>
  </si>
  <si>
    <t>string</t>
  </si>
  <si>
    <t>Change the WS update time (value &gt;= 4)</t>
  </si>
  <si>
    <t>ns=2;s=ws_error_info</t>
  </si>
  <si>
    <t>TRUE</t>
  </si>
  <si>
    <t>This command empties the error buffer and reset all the error informations recorded.</t>
  </si>
  <si>
    <t>This command enables access to the information about the required error.</t>
  </si>
  <si>
    <t>ns=2;s=ws_error_reset</t>
  </si>
  <si>
    <t>FALSE</t>
  </si>
  <si>
    <t>ONLINE</t>
  </si>
  <si>
    <t>boolean</t>
  </si>
  <si>
    <t>Status of the WS: 0:loaded; 7:fault; 10:online-communication error
7 = FAULT
10 = COMMUNICATION_ERROR</t>
  </si>
  <si>
    <t>ns=2;s=ws_error_number</t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</si>
  <si>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</si>
  <si>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</si>
  <si>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</si>
  <si>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ns=2;s=ws_error_information</t>
  </si>
  <si>
    <t>ns=2;s=ws_error_recovering</t>
  </si>
  <si>
    <t>ns=2;s=ws_error_number_recovered</t>
  </si>
  <si>
    <t>ns=2;s=ws_error_number_outofrange</t>
  </si>
  <si>
    <t>false</t>
  </si>
  <si>
    <t>discoveryServerUrl</t>
  </si>
  <si>
    <t>ns=2;s=ws_exttmp</t>
  </si>
  <si>
    <t>ns=2;s=ws_dewpoint</t>
  </si>
  <si>
    <t>ns=2;s=ws_winddir</t>
  </si>
  <si>
    <t>ns=2;s=ws_windir10m</t>
  </si>
  <si>
    <t>ns=2;s=ws_windspd</t>
  </si>
  <si>
    <t>ns=2;s=ws_windgust10m</t>
  </si>
  <si>
    <t>ns=2;s=ws_win10avg</t>
  </si>
  <si>
    <t>ns=2;s=ws_solarrad</t>
  </si>
  <si>
    <t>ns=2;s=ws_extumdy</t>
  </si>
  <si>
    <t>ns=2;s=ws_rainrate</t>
  </si>
  <si>
    <t>ns=2;s=ws_dailyrain</t>
  </si>
  <si>
    <t>ns=2;s=ws_rain1h</t>
  </si>
  <si>
    <t>ns=2;s=ws_rain15m</t>
  </si>
  <si>
    <t>ns=2;s=ws_baromtr</t>
  </si>
  <si>
    <t>ns=2;s=ws_bartrend</t>
  </si>
  <si>
    <t>ns=2;s=ws_tbattsts</t>
  </si>
  <si>
    <t>ns=2;s=ws_cbattvolt</t>
  </si>
  <si>
    <t>ns=2;s=ws_stormrain</t>
  </si>
  <si>
    <t>ns=2;s=ws_startstorm</t>
  </si>
  <si>
    <t>ns=2;s=ws_updatetime</t>
  </si>
  <si>
    <t>ns=2;s=ws_execresult</t>
  </si>
  <si>
    <t>ns=2;s=ws_rs232config</t>
  </si>
  <si>
    <t>ns=2;s=ws_status</t>
  </si>
  <si>
    <t>ns=2;s=ws_setupdatetime</t>
  </si>
  <si>
    <t>ns=2;s=ws_exec</t>
  </si>
  <si>
    <t>ns=2;s=ws_updatestop</t>
  </si>
  <si>
    <t>ns=2;s=ws_updateresume</t>
  </si>
  <si>
    <t>ns=2;s=ws_sim</t>
  </si>
  <si>
    <t>ns=2;s=ws_servershutdown</t>
  </si>
  <si>
    <t>ns=2;s=ws_isotstamp</t>
  </si>
  <si>
    <t>return the time stamp in the ISO8601 format</t>
  </si>
  <si>
    <t>Actor</t>
  </si>
  <si>
    <t>IsMonitored</t>
  </si>
  <si>
    <t>IsArchived</t>
  </si>
  <si>
    <t>ALL</t>
  </si>
  <si>
    <t>ENG</t>
  </si>
  <si>
    <t>index of the retrieve error</t>
  </si>
  <si>
    <t>ns=2;s=ws_error_index</t>
  </si>
  <si>
    <t>WeatherStation</t>
  </si>
  <si>
    <t>result of the exec command, a value different from zero means: command not executed</t>
  </si>
  <si>
    <t>return the com port configuration: COM4 BaudRate=19200 DataBits=8 StopBits=1 Parity=0 FlowControl=0</t>
  </si>
  <si>
    <t>wind direction value in deg (0 deg= in no wind data)</t>
  </si>
  <si>
    <t>^C</t>
  </si>
  <si>
    <t>wind direction for the 10-min wind guest (0 deg = in no wind data)</t>
  </si>
  <si>
    <t>Current 3-hour barometer trend: 1 - Falling Rapidly 2 - Falling Slowly 3 - Steady 4 - Rising Slowly 5 - Rising Rapidly 6 - No trend info is available
7 - Insufficient data to determine Bar-Trend</t>
  </si>
  <si>
    <t>The monitor shows the lists of error that has been occurred and recovered. (1:True,2:False,...). The False status means that the corresponding error has been recovered.</t>
  </si>
  <si>
    <t>int32</t>
  </si>
  <si>
    <t>ns=2;s=ws_heartbeat</t>
  </si>
  <si>
    <t>09 dec 2020 V1.6</t>
  </si>
  <si>
    <t>ns=2;s=ws_uv</t>
  </si>
  <si>
    <t>UV value Watt/m2</t>
  </si>
  <si>
    <t>Date</t>
  </si>
  <si>
    <t>Version</t>
  </si>
  <si>
    <t>V16 (1.6)</t>
  </si>
  <si>
    <t>GO_LOADED</t>
  </si>
  <si>
    <t>STANDBY</t>
  </si>
  <si>
    <t>This mode activates all the procedures to bring to LOADED status.</t>
  </si>
  <si>
    <t>GO_STANDBY</t>
  </si>
  <si>
    <t>ONLINE IDLE/LOADED</t>
  </si>
  <si>
    <t>This mode activates all the procedures to bring to STANDBY status.</t>
  </si>
  <si>
    <t>GO_ONLINE</t>
  </si>
  <si>
    <t>This mode activates all the procedures to bring to ONLINE status.</t>
  </si>
  <si>
    <t>ns=2;s=ws_state_transition</t>
  </si>
  <si>
    <t>INT32</t>
  </si>
  <si>
    <t>add opcua node ws_heartbeat and ws_uv in the GET form - Add ns=2;s=ws_state_transition node for state_machine</t>
  </si>
  <si>
    <t>ASTRI_MINI_ARRAY</t>
  </si>
  <si>
    <t>opc.tcp://192.168.100.128:48400</t>
  </si>
  <si>
    <t>ns=2;s=ws_instmp</t>
  </si>
  <si>
    <t>Value of inside temperature, expressed in degrees Celsius.</t>
  </si>
  <si>
    <t>inside relative humidity</t>
  </si>
  <si>
    <t>ns=2;s=ws_insumdy</t>
  </si>
  <si>
    <t>WS1</t>
  </si>
  <si>
    <t>ns=2;s=opcuaPort</t>
  </si>
  <si>
    <t>ns=2;s=webPort</t>
  </si>
  <si>
    <t>Server Application Name</t>
  </si>
  <si>
    <t>Server Port no.</t>
  </si>
  <si>
    <t>ns=2;s=serialNumber</t>
  </si>
  <si>
    <t>ns=2;s=serverApplicationName</t>
  </si>
  <si>
    <t>ns=2;s=startTime</t>
  </si>
  <si>
    <t>ns=2;s=prosysSdkVersion</t>
  </si>
  <si>
    <t>ns=2;s=fileNameTable</t>
  </si>
  <si>
    <t>ns=2;s=currentSessionNumber</t>
  </si>
  <si>
    <t>ns=2;s=sessionsName</t>
  </si>
  <si>
    <t>String[100]</t>
  </si>
  <si>
    <t>ns=2;s=randomGeneratorCode</t>
  </si>
  <si>
    <t>ns=2;s=verboseStatus</t>
  </si>
  <si>
    <t>Web Server Port no. (not used)</t>
  </si>
  <si>
    <t>Server run start time</t>
  </si>
  <si>
    <t>Serial Number</t>
  </si>
  <si>
    <t>Table file name (not used)</t>
  </si>
  <si>
    <t>Prosys SDK version</t>
  </si>
  <si>
    <t>N0. of opcua clients connected</t>
  </si>
  <si>
    <t xml:space="preserve">sessions (clients) name </t>
  </si>
  <si>
    <t>not used</t>
  </si>
  <si>
    <t>verbose status</t>
  </si>
  <si>
    <t>true</t>
  </si>
  <si>
    <t>AMA_WS_Server</t>
  </si>
  <si>
    <t>V17 (1.7)</t>
  </si>
  <si>
    <t xml:space="preserve">ns=2;s=serverApplicationName </t>
  </si>
  <si>
    <t>add folder serverInfo containing the node</t>
  </si>
  <si>
    <t>ns=2;s=ICDName</t>
  </si>
  <si>
    <t>20May2021</t>
  </si>
  <si>
    <t xml:space="preserve">changed fron tablefilename ti ICDName... </t>
  </si>
  <si>
    <t>14Jun2021</t>
  </si>
  <si>
    <t>changed all int16 vars to int32</t>
  </si>
  <si>
    <t>changed AssemblyName to WeatherStationSupervisor</t>
  </si>
  <si>
    <t>V171 (1.71)</t>
  </si>
  <si>
    <t>PMCDeviceConnector</t>
  </si>
  <si>
    <t>WS</t>
  </si>
  <si>
    <t>WeatherStationConnector</t>
  </si>
  <si>
    <t>15Dec2021</t>
  </si>
  <si>
    <t>changed MAIN form to the new ICD format</t>
  </si>
  <si>
    <t>Sampling Interval (s)</t>
  </si>
  <si>
    <t>EXTTMP</t>
  </si>
  <si>
    <t>DEWPOINT</t>
  </si>
  <si>
    <t>WINDDIR</t>
  </si>
  <si>
    <t>WINDIR10M</t>
  </si>
  <si>
    <t>WINDSPD</t>
  </si>
  <si>
    <t>WINDGUST10M</t>
  </si>
  <si>
    <t>WND10AVG</t>
  </si>
  <si>
    <t>SOLARRAD</t>
  </si>
  <si>
    <t>EXTUMDY</t>
  </si>
  <si>
    <t>RAINRATE</t>
  </si>
  <si>
    <t>RAINDAILY</t>
  </si>
  <si>
    <t>RAIN1H</t>
  </si>
  <si>
    <t>RAIN15M</t>
  </si>
  <si>
    <t>BAROMTR</t>
  </si>
  <si>
    <t>BARTREND</t>
  </si>
  <si>
    <t>TBATTSTS</t>
  </si>
  <si>
    <t>CBATTVOLT</t>
  </si>
  <si>
    <t>STORMRAIN</t>
  </si>
  <si>
    <t>STARTSTORM</t>
  </si>
  <si>
    <t>UPDATETIME</t>
  </si>
  <si>
    <t>EXECRESULT</t>
  </si>
  <si>
    <t>RS232CONFIG</t>
  </si>
  <si>
    <t>ISOTSTAMP</t>
  </si>
  <si>
    <t>STATUS</t>
  </si>
  <si>
    <t>ERROR_NUMBER</t>
  </si>
  <si>
    <t>ERROR_INFORMATION</t>
  </si>
  <si>
    <t>ERROR_RECOVERING</t>
  </si>
  <si>
    <t>ERROR_NUMBER_RECOVERED</t>
  </si>
  <si>
    <t>ERROR_NUMBER_OUTOFRANGE</t>
  </si>
  <si>
    <t>HEARTBEAT</t>
  </si>
  <si>
    <t>UV</t>
  </si>
  <si>
    <t>INSTMP</t>
  </si>
  <si>
    <t>INSUMDY</t>
  </si>
  <si>
    <t>APP_NAME</t>
  </si>
  <si>
    <t>OPCUA_PORT</t>
  </si>
  <si>
    <t>WEB_PORT</t>
  </si>
  <si>
    <t>APP_START_TIME</t>
  </si>
  <si>
    <t>SERIAL_NUMBER</t>
  </si>
  <si>
    <t>ICD_FILE_NAME</t>
  </si>
  <si>
    <t>PROSYS_SDK_VERSION</t>
  </si>
  <si>
    <t>CURRENT_SESSION_NUMBER</t>
  </si>
  <si>
    <t>SESSIONS_NAME</t>
  </si>
  <si>
    <t>RANDOM_GENERATOR_CODE</t>
  </si>
  <si>
    <t>VERBOSE_STATUS</t>
  </si>
  <si>
    <t>SETUPDATETIME</t>
  </si>
  <si>
    <t>ERROR_INDEX</t>
  </si>
  <si>
    <t>EXEC</t>
  </si>
  <si>
    <t>UPDATESTOP</t>
  </si>
  <si>
    <t>UPDATERESUME</t>
  </si>
  <si>
    <t>SIM</t>
  </si>
  <si>
    <t>SERVERSHUTDOWN</t>
  </si>
  <si>
    <t>ERROR_INFO</t>
  </si>
  <si>
    <t>ERROR_RESET</t>
  </si>
  <si>
    <t>Changed AUX to WS and eliminated WS_ from "Short name" columns</t>
  </si>
  <si>
    <t>V172 (1.72)</t>
  </si>
  <si>
    <t>opc.tcp://10.10.1.19:62650/OPCUA/AMA_WS_Server</t>
  </si>
  <si>
    <t>EngGUI</t>
  </si>
  <si>
    <t>OpGUI</t>
  </si>
  <si>
    <t>Y</t>
  </si>
  <si>
    <t>N</t>
  </si>
  <si>
    <t>21-aug.22</t>
  </si>
  <si>
    <t>new ICD format</t>
  </si>
  <si>
    <t>V200 (2.00)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</si>
</sst>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6" x14ac:knownFonts="1">
    <font>
      <sz val="10"/>
      <color indexed="8"/>
      <name val="Arial"/>
      <family val="2"/>
    </font>
    <font>
      <sz val="10"/>
      <name val="Arial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63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sz val="8"/>
      <name val="Verdana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5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0" fontId="2" fillId="7" borderId="0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/>
    <xf numFmtId="49" fontId="0" fillId="0" borderId="0" xfId="0" applyNumberFormat="1"/>
    <xf numFmtId="0" fontId="3" fillId="8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13739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zoomScale="75" zoomScaleNormal="75" workbookViewId="0">
      <selection activeCell="I2" sqref="I2"/>
    </sheetView>
  </sheetViews>
  <sheetFormatPr defaultColWidth="10" defaultRowHeight="12.2" customHeight="1" x14ac:dyDescent="0.2"/>
  <cols>
    <col min="1" max="1" width="25.7109375" style="1" customWidth="1"/>
    <col min="2" max="2" width="52" style="2" customWidth="1"/>
    <col min="3" max="3" width="33.42578125" style="1" customWidth="1"/>
    <col min="4" max="4" width="60.42578125" style="1" customWidth="1"/>
    <col min="5" max="5" width="20.140625" style="1" customWidth="1"/>
    <col min="6" max="6" width="31.42578125" style="1" customWidth="1"/>
    <col min="7" max="7" width="10.85546875" style="1" customWidth="1"/>
    <col min="8" max="8" width="52" customWidth="1"/>
    <col min="9" max="9" width="37.42578125" style="1" customWidth="1"/>
    <col min="10" max="10" width="22.140625" style="1" customWidth="1"/>
    <col min="11" max="13" width="10" style="1"/>
    <col min="14" max="14" width="9.85546875" style="1" customWidth="1"/>
    <col min="15" max="15" width="9.42578125" style="1" customWidth="1"/>
    <col min="16" max="16384" width="10" style="1"/>
  </cols>
  <sheetData>
    <row r="1" spans="1:9" ht="24.75" customHeight="1" x14ac:dyDescent="0.2">
      <c r="A1" s="3" t="s">
        <v>13</v>
      </c>
      <c r="B1" s="4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  <c r="H1" t="s">
        <v>197</v>
      </c>
      <c r="I1" s="1" t="s">
        <v>89</v>
      </c>
    </row>
    <row r="2" spans="1:9" s="7" customFormat="1" ht="63.2" customHeight="1" x14ac:dyDescent="0.2">
      <c r="A2" s="5" t="s">
        <v>198</v>
      </c>
      <c r="B2" s="6" t="s">
        <v>7</v>
      </c>
      <c r="C2" s="7" t="s">
        <v>128</v>
      </c>
      <c r="D2" s="7" t="s">
        <v>258</v>
      </c>
      <c r="F2" s="21" t="s">
        <v>155</v>
      </c>
      <c r="G2" s="8">
        <v>44794</v>
      </c>
      <c r="H2" s="7" t="s">
        <v>199</v>
      </c>
      <c r="I2" s="7" t="s">
        <v>156</v>
      </c>
    </row>
    <row r="3" spans="1:9" ht="18.75" customHeight="1" x14ac:dyDescent="0.2">
      <c r="B3" s="7"/>
      <c r="F3"/>
      <c r="H3" s="1"/>
    </row>
  </sheetData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abSelected="1" workbookViewId="0">
      <pane xSplit="1" topLeftCell="M1" activePane="topRight" state="frozen"/>
      <selection pane="topRight" activeCell="U32" sqref="U32"/>
    </sheetView>
  </sheetViews>
  <sheetFormatPr defaultColWidth="17.140625" defaultRowHeight="12.75" customHeight="1" x14ac:dyDescent="0.2"/>
  <cols>
    <col min="1" max="1" width="43.42578125" style="19" customWidth="1"/>
    <col min="2" max="2" width="12.85546875" style="19" customWidth="1"/>
    <col min="3" max="3" width="37.140625" style="32" customWidth="1"/>
    <col min="4" max="4" width="9.42578125" style="19" customWidth="1"/>
    <col min="5" max="5" width="33.42578125" style="19" customWidth="1"/>
    <col min="6" max="8" width="16.42578125" style="19" customWidth="1"/>
    <col min="9" max="9" width="15.5703125" style="19" customWidth="1"/>
    <col min="10" max="11" width="16.42578125" style="19" customWidth="1"/>
    <col min="12" max="19" width="17.140625" style="19"/>
    <col min="20" max="20" width="12.28515625" style="80" customWidth="1"/>
    <col min="21" max="21" width="12.28515625" style="85" customWidth="1"/>
    <col min="22" max="22" width="136.42578125" style="35" customWidth="1"/>
    <col min="23" max="16384" width="17.140625" style="10"/>
  </cols>
  <sheetData>
    <row r="1" spans="1:22" s="12" customFormat="1" ht="32.25" customHeight="1" x14ac:dyDescent="0.2">
      <c r="A1" s="11" t="s">
        <v>20</v>
      </c>
      <c r="B1" s="76" t="s">
        <v>15</v>
      </c>
      <c r="C1" s="30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202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9</v>
      </c>
      <c r="S1" s="11" t="s">
        <v>10</v>
      </c>
      <c r="T1" s="77" t="s">
        <v>259</v>
      </c>
      <c r="U1" s="77" t="s">
        <v>260</v>
      </c>
      <c r="V1" s="30" t="s">
        <v>14</v>
      </c>
    </row>
    <row r="2" spans="1:22" s="17" customFormat="1" ht="20.25" customHeight="1" x14ac:dyDescent="0.2">
      <c r="A2" s="15" t="str">
        <f>CONCATENATE("GET_", B2,"_",C2)</f>
        <v>GET_WS_EXTTMP</v>
      </c>
      <c r="B2" s="24" t="s">
        <v>198</v>
      </c>
      <c r="C2" s="31" t="s">
        <v>203</v>
      </c>
      <c r="D2" s="14"/>
      <c r="E2" s="24" t="s">
        <v>90</v>
      </c>
      <c r="F2" s="18" t="s">
        <v>39</v>
      </c>
      <c r="G2" s="14"/>
      <c r="H2" s="16">
        <v>5</v>
      </c>
      <c r="I2" s="14"/>
      <c r="J2" s="16">
        <v>-15</v>
      </c>
      <c r="K2" s="16">
        <v>60</v>
      </c>
      <c r="L2" s="16"/>
      <c r="M2" s="16"/>
      <c r="N2" s="24" t="s">
        <v>132</v>
      </c>
      <c r="O2" s="16"/>
      <c r="P2" s="16">
        <v>1</v>
      </c>
      <c r="Q2" s="16">
        <v>2</v>
      </c>
      <c r="R2" s="16" t="s">
        <v>11</v>
      </c>
      <c r="S2" s="16" t="s">
        <v>12</v>
      </c>
      <c r="T2" s="78" t="s">
        <v>261</v>
      </c>
      <c r="U2" s="83" t="s">
        <v>261</v>
      </c>
      <c r="V2" s="34" t="s">
        <v>37</v>
      </c>
    </row>
    <row r="3" spans="1:22" s="17" customFormat="1" ht="20.25" customHeight="1" x14ac:dyDescent="0.2">
      <c r="A3" s="15" t="str">
        <f t="shared" ref="A3:A21" si="0">CONCATENATE("GET_", B3,"_",C3)</f>
        <v>GET_WS_DEWPOINT</v>
      </c>
      <c r="B3" s="24" t="s">
        <v>198</v>
      </c>
      <c r="C3" s="31" t="s">
        <v>204</v>
      </c>
      <c r="D3" s="14"/>
      <c r="E3" s="16" t="s">
        <v>91</v>
      </c>
      <c r="F3" s="18" t="s">
        <v>39</v>
      </c>
      <c r="G3" s="14"/>
      <c r="H3" s="16">
        <v>5</v>
      </c>
      <c r="I3" s="14"/>
      <c r="J3" s="16"/>
      <c r="K3" s="16"/>
      <c r="L3" s="16"/>
      <c r="M3" s="16"/>
      <c r="N3" s="24" t="s">
        <v>132</v>
      </c>
      <c r="O3" s="16"/>
      <c r="P3" s="16">
        <v>1</v>
      </c>
      <c r="Q3" s="16">
        <v>2</v>
      </c>
      <c r="R3" s="16" t="s">
        <v>11</v>
      </c>
      <c r="S3" s="16" t="s">
        <v>12</v>
      </c>
      <c r="T3" s="78" t="s">
        <v>261</v>
      </c>
      <c r="U3" s="83" t="s">
        <v>261</v>
      </c>
      <c r="V3" s="34" t="s">
        <v>38</v>
      </c>
    </row>
    <row r="4" spans="1:22" s="17" customFormat="1" ht="20.25" customHeight="1" x14ac:dyDescent="0.2">
      <c r="A4" s="15" t="str">
        <f t="shared" si="0"/>
        <v>GET_WS_WINDDIR</v>
      </c>
      <c r="B4" s="24" t="s">
        <v>198</v>
      </c>
      <c r="C4" s="31" t="s">
        <v>205</v>
      </c>
      <c r="D4" s="19"/>
      <c r="E4" s="16" t="s">
        <v>92</v>
      </c>
      <c r="F4" s="16" t="s">
        <v>36</v>
      </c>
      <c r="G4" s="19"/>
      <c r="H4" s="16">
        <v>5</v>
      </c>
      <c r="I4" s="19"/>
      <c r="J4" s="16">
        <v>0</v>
      </c>
      <c r="K4" s="16">
        <v>360</v>
      </c>
      <c r="L4" s="16"/>
      <c r="M4" s="16"/>
      <c r="N4" s="16" t="s">
        <v>40</v>
      </c>
      <c r="O4" s="16"/>
      <c r="P4" s="16">
        <v>1</v>
      </c>
      <c r="Q4" s="16">
        <v>2</v>
      </c>
      <c r="R4" s="16" t="s">
        <v>11</v>
      </c>
      <c r="S4" s="16" t="s">
        <v>12</v>
      </c>
      <c r="T4" s="78" t="s">
        <v>261</v>
      </c>
      <c r="U4" s="83" t="s">
        <v>261</v>
      </c>
      <c r="V4" s="34" t="s">
        <v>131</v>
      </c>
    </row>
    <row r="5" spans="1:22" s="17" customFormat="1" ht="20.25" customHeight="1" x14ac:dyDescent="0.2">
      <c r="A5" s="15" t="str">
        <f t="shared" si="0"/>
        <v>GET_WS_WINDIR10M</v>
      </c>
      <c r="B5" s="24" t="s">
        <v>198</v>
      </c>
      <c r="C5" s="31" t="s">
        <v>206</v>
      </c>
      <c r="D5" s="19"/>
      <c r="E5" s="16" t="s">
        <v>93</v>
      </c>
      <c r="F5" s="16" t="s">
        <v>36</v>
      </c>
      <c r="G5" s="19"/>
      <c r="H5" s="16">
        <v>5</v>
      </c>
      <c r="I5" s="19"/>
      <c r="J5" s="16">
        <v>0</v>
      </c>
      <c r="K5" s="16">
        <v>360</v>
      </c>
      <c r="L5" s="16"/>
      <c r="M5" s="16"/>
      <c r="N5" s="16" t="s">
        <v>40</v>
      </c>
      <c r="O5" s="16"/>
      <c r="P5" s="16">
        <v>1</v>
      </c>
      <c r="Q5" s="16">
        <v>2</v>
      </c>
      <c r="R5" s="16" t="s">
        <v>11</v>
      </c>
      <c r="S5" s="16" t="s">
        <v>12</v>
      </c>
      <c r="T5" s="78" t="s">
        <v>261</v>
      </c>
      <c r="U5" s="83" t="s">
        <v>261</v>
      </c>
      <c r="V5" s="34" t="s">
        <v>133</v>
      </c>
    </row>
    <row r="6" spans="1:22" s="17" customFormat="1" ht="20.25" customHeight="1" x14ac:dyDescent="0.2">
      <c r="A6" s="15" t="str">
        <f t="shared" si="0"/>
        <v>GET_WS_WINDSPD</v>
      </c>
      <c r="B6" s="24" t="s">
        <v>198</v>
      </c>
      <c r="C6" s="31" t="s">
        <v>207</v>
      </c>
      <c r="D6" s="19"/>
      <c r="E6" s="16" t="s">
        <v>94</v>
      </c>
      <c r="F6" s="16" t="s">
        <v>39</v>
      </c>
      <c r="G6" s="19"/>
      <c r="H6" s="16">
        <v>5</v>
      </c>
      <c r="I6" s="19"/>
      <c r="J6" s="16">
        <v>0</v>
      </c>
      <c r="K6" s="16">
        <v>200</v>
      </c>
      <c r="L6" s="16"/>
      <c r="M6" s="16"/>
      <c r="N6" s="16" t="s">
        <v>41</v>
      </c>
      <c r="O6" s="16"/>
      <c r="P6" s="16">
        <v>1</v>
      </c>
      <c r="Q6" s="16">
        <v>2</v>
      </c>
      <c r="R6" s="16" t="s">
        <v>11</v>
      </c>
      <c r="S6" s="16" t="s">
        <v>12</v>
      </c>
      <c r="T6" s="78" t="s">
        <v>261</v>
      </c>
      <c r="U6" s="83" t="s">
        <v>261</v>
      </c>
      <c r="V6" s="34" t="s">
        <v>42</v>
      </c>
    </row>
    <row r="7" spans="1:22" s="17" customFormat="1" ht="20.25" customHeight="1" x14ac:dyDescent="0.2">
      <c r="A7" s="15" t="str">
        <f t="shared" si="0"/>
        <v>GET_WS_WINDGUST10M</v>
      </c>
      <c r="B7" s="24" t="s">
        <v>198</v>
      </c>
      <c r="C7" s="31" t="s">
        <v>208</v>
      </c>
      <c r="D7" s="19"/>
      <c r="E7" s="16" t="s">
        <v>95</v>
      </c>
      <c r="F7" s="16" t="s">
        <v>39</v>
      </c>
      <c r="G7" s="19"/>
      <c r="H7" s="16">
        <v>5</v>
      </c>
      <c r="I7" s="19"/>
      <c r="J7" s="16">
        <v>0</v>
      </c>
      <c r="K7" s="16">
        <v>200</v>
      </c>
      <c r="L7" s="16"/>
      <c r="M7" s="16"/>
      <c r="N7" s="16" t="s">
        <v>43</v>
      </c>
      <c r="O7" s="16"/>
      <c r="P7" s="16">
        <v>1</v>
      </c>
      <c r="Q7" s="16">
        <v>2</v>
      </c>
      <c r="R7" s="16" t="s">
        <v>11</v>
      </c>
      <c r="S7" s="16" t="s">
        <v>12</v>
      </c>
      <c r="T7" s="78" t="s">
        <v>261</v>
      </c>
      <c r="U7" s="84" t="s">
        <v>261</v>
      </c>
      <c r="V7" s="34" t="s">
        <v>44</v>
      </c>
    </row>
    <row r="8" spans="1:22" s="17" customFormat="1" ht="20.25" customHeight="1" x14ac:dyDescent="0.2">
      <c r="A8" s="15" t="str">
        <f t="shared" si="0"/>
        <v>GET_WS_WND10AVG</v>
      </c>
      <c r="B8" s="24" t="s">
        <v>198</v>
      </c>
      <c r="C8" s="31" t="s">
        <v>209</v>
      </c>
      <c r="D8" s="19"/>
      <c r="E8" s="16" t="s">
        <v>96</v>
      </c>
      <c r="F8" s="16" t="s">
        <v>39</v>
      </c>
      <c r="G8" s="19"/>
      <c r="H8" s="16">
        <v>5</v>
      </c>
      <c r="I8" s="19"/>
      <c r="J8" s="16">
        <v>0</v>
      </c>
      <c r="K8" s="16">
        <v>120</v>
      </c>
      <c r="L8" s="16"/>
      <c r="M8" s="16"/>
      <c r="N8" s="16" t="s">
        <v>45</v>
      </c>
      <c r="O8" s="16"/>
      <c r="P8" s="16">
        <v>1</v>
      </c>
      <c r="Q8" s="16">
        <v>2</v>
      </c>
      <c r="R8" s="16" t="s">
        <v>11</v>
      </c>
      <c r="S8" s="16" t="s">
        <v>12</v>
      </c>
      <c r="T8" s="78" t="s">
        <v>261</v>
      </c>
      <c r="U8" s="84" t="s">
        <v>261</v>
      </c>
      <c r="V8" s="34" t="s">
        <v>46</v>
      </c>
    </row>
    <row r="9" spans="1:22" s="17" customFormat="1" ht="20.25" customHeight="1" x14ac:dyDescent="0.2">
      <c r="A9" s="15" t="str">
        <f t="shared" si="0"/>
        <v>GET_WS_SOLARRAD</v>
      </c>
      <c r="B9" s="24" t="s">
        <v>198</v>
      </c>
      <c r="C9" s="31" t="s">
        <v>210</v>
      </c>
      <c r="D9" s="19"/>
      <c r="E9" s="16" t="s">
        <v>97</v>
      </c>
      <c r="F9" s="16" t="s">
        <v>36</v>
      </c>
      <c r="G9" s="19"/>
      <c r="H9" s="16">
        <v>5</v>
      </c>
      <c r="I9" s="19"/>
      <c r="J9" s="24">
        <v>0</v>
      </c>
      <c r="K9" s="24">
        <v>1500</v>
      </c>
      <c r="L9" s="16"/>
      <c r="M9" s="16"/>
      <c r="N9" s="16" t="s">
        <v>48</v>
      </c>
      <c r="O9" s="16"/>
      <c r="P9" s="16">
        <v>1</v>
      </c>
      <c r="Q9" s="16">
        <v>2</v>
      </c>
      <c r="R9" s="16" t="s">
        <v>11</v>
      </c>
      <c r="S9" s="16" t="s">
        <v>12</v>
      </c>
      <c r="T9" s="78" t="s">
        <v>261</v>
      </c>
      <c r="U9" s="84" t="s">
        <v>261</v>
      </c>
      <c r="V9" s="34" t="s">
        <v>49</v>
      </c>
    </row>
    <row r="10" spans="1:22" s="17" customFormat="1" ht="20.25" customHeight="1" x14ac:dyDescent="0.2">
      <c r="A10" s="15" t="str">
        <f t="shared" si="0"/>
        <v>GET_WS_EXTUMDY</v>
      </c>
      <c r="B10" s="24" t="s">
        <v>198</v>
      </c>
      <c r="C10" s="31" t="s">
        <v>211</v>
      </c>
      <c r="D10" s="19"/>
      <c r="E10" s="16" t="s">
        <v>98</v>
      </c>
      <c r="F10" s="16" t="s">
        <v>36</v>
      </c>
      <c r="G10" s="19"/>
      <c r="H10" s="16">
        <v>5</v>
      </c>
      <c r="I10" s="19"/>
      <c r="J10" s="16">
        <v>2</v>
      </c>
      <c r="K10" s="16">
        <v>90</v>
      </c>
      <c r="L10" s="16"/>
      <c r="M10" s="16"/>
      <c r="N10" s="16" t="s">
        <v>50</v>
      </c>
      <c r="O10" s="16"/>
      <c r="P10" s="16">
        <v>1</v>
      </c>
      <c r="Q10" s="16">
        <v>2</v>
      </c>
      <c r="R10" s="16" t="s">
        <v>11</v>
      </c>
      <c r="S10" s="16" t="s">
        <v>12</v>
      </c>
      <c r="T10" s="78" t="s">
        <v>261</v>
      </c>
      <c r="U10" s="83" t="s">
        <v>261</v>
      </c>
      <c r="V10" s="34" t="s">
        <v>51</v>
      </c>
    </row>
    <row r="11" spans="1:22" s="17" customFormat="1" ht="20.25" customHeight="1" x14ac:dyDescent="0.2">
      <c r="A11" s="15" t="str">
        <f t="shared" si="0"/>
        <v>GET_WS_RAINRATE</v>
      </c>
      <c r="B11" s="24" t="s">
        <v>198</v>
      </c>
      <c r="C11" s="31" t="s">
        <v>212</v>
      </c>
      <c r="D11" s="19"/>
      <c r="E11" s="16" t="s">
        <v>99</v>
      </c>
      <c r="F11" s="16" t="s">
        <v>39</v>
      </c>
      <c r="G11" s="19"/>
      <c r="H11" s="16">
        <v>5</v>
      </c>
      <c r="I11" s="19"/>
      <c r="J11" s="16">
        <v>0</v>
      </c>
      <c r="K11" s="16">
        <v>999</v>
      </c>
      <c r="L11" s="16"/>
      <c r="M11" s="16"/>
      <c r="N11" s="16" t="s">
        <v>53</v>
      </c>
      <c r="O11" s="16"/>
      <c r="P11" s="16">
        <v>1</v>
      </c>
      <c r="Q11" s="16">
        <v>2</v>
      </c>
      <c r="R11" s="16" t="s">
        <v>11</v>
      </c>
      <c r="S11" s="16" t="s">
        <v>12</v>
      </c>
      <c r="T11" s="78" t="s">
        <v>261</v>
      </c>
      <c r="U11" s="83"/>
      <c r="V11" s="34" t="s">
        <v>54</v>
      </c>
    </row>
    <row r="12" spans="1:22" s="17" customFormat="1" ht="20.25" customHeight="1" x14ac:dyDescent="0.2">
      <c r="A12" s="15" t="str">
        <f t="shared" si="0"/>
        <v>GET_WS_RAINDAILY</v>
      </c>
      <c r="B12" s="24" t="s">
        <v>198</v>
      </c>
      <c r="C12" s="31" t="s">
        <v>213</v>
      </c>
      <c r="D12" s="19"/>
      <c r="E12" s="16" t="s">
        <v>100</v>
      </c>
      <c r="F12" s="16" t="s">
        <v>39</v>
      </c>
      <c r="G12" s="19"/>
      <c r="H12" s="16">
        <v>5</v>
      </c>
      <c r="I12" s="19"/>
      <c r="J12" s="16">
        <v>0</v>
      </c>
      <c r="K12" s="16">
        <v>999</v>
      </c>
      <c r="L12" s="16"/>
      <c r="M12" s="16"/>
      <c r="N12" s="16" t="s">
        <v>52</v>
      </c>
      <c r="O12" s="16"/>
      <c r="P12" s="16">
        <v>1</v>
      </c>
      <c r="Q12" s="16">
        <v>2</v>
      </c>
      <c r="R12" s="16" t="s">
        <v>11</v>
      </c>
      <c r="S12" s="16" t="s">
        <v>12</v>
      </c>
      <c r="T12" s="78" t="s">
        <v>261</v>
      </c>
      <c r="U12" s="83"/>
      <c r="V12" s="34" t="s">
        <v>55</v>
      </c>
    </row>
    <row r="13" spans="1:22" s="17" customFormat="1" ht="20.25" customHeight="1" x14ac:dyDescent="0.2">
      <c r="A13" s="15" t="str">
        <f t="shared" si="0"/>
        <v>GET_WS_RAIN1H</v>
      </c>
      <c r="B13" s="24" t="s">
        <v>198</v>
      </c>
      <c r="C13" s="31" t="s">
        <v>214</v>
      </c>
      <c r="D13" s="19"/>
      <c r="E13" s="16" t="s">
        <v>101</v>
      </c>
      <c r="F13" s="16" t="s">
        <v>39</v>
      </c>
      <c r="G13" s="19"/>
      <c r="H13" s="16">
        <v>5</v>
      </c>
      <c r="I13" s="19"/>
      <c r="J13" s="16">
        <v>0</v>
      </c>
      <c r="K13" s="16">
        <v>999</v>
      </c>
      <c r="L13" s="16"/>
      <c r="M13" s="16"/>
      <c r="N13" s="16" t="s">
        <v>52</v>
      </c>
      <c r="O13" s="16"/>
      <c r="P13" s="16">
        <v>1</v>
      </c>
      <c r="Q13" s="16">
        <v>2</v>
      </c>
      <c r="R13" s="16" t="s">
        <v>11</v>
      </c>
      <c r="S13" s="16" t="s">
        <v>12</v>
      </c>
      <c r="T13" s="78" t="s">
        <v>261</v>
      </c>
      <c r="U13" s="83"/>
      <c r="V13" s="34" t="s">
        <v>56</v>
      </c>
    </row>
    <row r="14" spans="1:22" s="17" customFormat="1" ht="20.25" customHeight="1" x14ac:dyDescent="0.2">
      <c r="A14" s="15" t="str">
        <f t="shared" si="0"/>
        <v>GET_WS_RAIN15M</v>
      </c>
      <c r="B14" s="24" t="s">
        <v>198</v>
      </c>
      <c r="C14" s="31" t="s">
        <v>215</v>
      </c>
      <c r="D14" s="19"/>
      <c r="E14" s="16" t="s">
        <v>102</v>
      </c>
      <c r="F14" s="16" t="s">
        <v>39</v>
      </c>
      <c r="G14" s="19"/>
      <c r="H14" s="16">
        <v>5</v>
      </c>
      <c r="I14" s="19"/>
      <c r="J14" s="16">
        <v>0</v>
      </c>
      <c r="K14" s="16">
        <v>999</v>
      </c>
      <c r="L14" s="16"/>
      <c r="M14" s="16"/>
      <c r="N14" s="16" t="s">
        <v>52</v>
      </c>
      <c r="O14" s="16"/>
      <c r="P14" s="16">
        <v>1</v>
      </c>
      <c r="Q14" s="16">
        <v>2</v>
      </c>
      <c r="R14" s="16" t="s">
        <v>11</v>
      </c>
      <c r="S14" s="16" t="s">
        <v>12</v>
      </c>
      <c r="T14" s="78" t="s">
        <v>261</v>
      </c>
      <c r="U14" s="83"/>
      <c r="V14" s="34" t="s">
        <v>57</v>
      </c>
    </row>
    <row r="15" spans="1:22" s="17" customFormat="1" ht="20.25" customHeight="1" x14ac:dyDescent="0.2">
      <c r="A15" s="15" t="str">
        <f t="shared" si="0"/>
        <v>GET_WS_BAROMTR</v>
      </c>
      <c r="B15" s="24" t="s">
        <v>198</v>
      </c>
      <c r="C15" s="31" t="s">
        <v>216</v>
      </c>
      <c r="D15" s="19"/>
      <c r="E15" s="16" t="s">
        <v>103</v>
      </c>
      <c r="F15" s="16" t="s">
        <v>39</v>
      </c>
      <c r="G15" s="19"/>
      <c r="H15" s="16">
        <v>5</v>
      </c>
      <c r="I15" s="19"/>
      <c r="J15" s="16">
        <v>0</v>
      </c>
      <c r="K15" s="16">
        <v>9999</v>
      </c>
      <c r="L15" s="16"/>
      <c r="M15" s="16"/>
      <c r="N15" s="16" t="s">
        <v>58</v>
      </c>
      <c r="O15" s="16"/>
      <c r="P15" s="16">
        <v>1</v>
      </c>
      <c r="Q15" s="16">
        <v>2</v>
      </c>
      <c r="R15" s="16" t="s">
        <v>11</v>
      </c>
      <c r="S15" s="16" t="s">
        <v>12</v>
      </c>
      <c r="T15" s="78" t="s">
        <v>261</v>
      </c>
      <c r="U15" s="83" t="s">
        <v>261</v>
      </c>
      <c r="V15" s="34" t="s">
        <v>59</v>
      </c>
    </row>
    <row r="16" spans="1:22" s="17" customFormat="1" ht="20.25" customHeight="1" x14ac:dyDescent="0.2">
      <c r="A16" s="15" t="str">
        <f t="shared" si="0"/>
        <v>GET_WS_BARTREND</v>
      </c>
      <c r="B16" s="24" t="s">
        <v>198</v>
      </c>
      <c r="C16" s="31" t="s">
        <v>217</v>
      </c>
      <c r="D16" s="19"/>
      <c r="E16" s="16" t="s">
        <v>104</v>
      </c>
      <c r="F16" s="16" t="s">
        <v>60</v>
      </c>
      <c r="G16" s="19"/>
      <c r="H16" s="16">
        <v>5</v>
      </c>
      <c r="I16" s="19"/>
      <c r="J16" s="16"/>
      <c r="K16" s="16"/>
      <c r="L16" s="16"/>
      <c r="M16" s="16"/>
      <c r="N16" s="16"/>
      <c r="O16" s="16"/>
      <c r="P16" s="16">
        <v>1</v>
      </c>
      <c r="Q16" s="16">
        <v>2</v>
      </c>
      <c r="R16" s="16" t="s">
        <v>11</v>
      </c>
      <c r="S16" s="16" t="s">
        <v>12</v>
      </c>
      <c r="T16" s="78" t="s">
        <v>261</v>
      </c>
      <c r="U16" s="83"/>
      <c r="V16" s="34" t="s">
        <v>134</v>
      </c>
    </row>
    <row r="17" spans="1:22" s="17" customFormat="1" ht="20.25" customHeight="1" x14ac:dyDescent="0.2">
      <c r="A17" s="15" t="str">
        <f t="shared" si="0"/>
        <v>GET_WS_TBATTSTS</v>
      </c>
      <c r="B17" s="24" t="s">
        <v>198</v>
      </c>
      <c r="C17" s="31" t="s">
        <v>218</v>
      </c>
      <c r="D17" s="19"/>
      <c r="E17" s="16" t="s">
        <v>105</v>
      </c>
      <c r="F17" s="16" t="s">
        <v>36</v>
      </c>
      <c r="G17" s="19"/>
      <c r="H17" s="16">
        <v>5</v>
      </c>
      <c r="I17" s="19"/>
      <c r="J17" s="16">
        <v>1</v>
      </c>
      <c r="K17" s="16">
        <v>9999</v>
      </c>
      <c r="L17" s="16"/>
      <c r="M17" s="16"/>
      <c r="N17" s="16"/>
      <c r="O17" s="16"/>
      <c r="P17" s="16">
        <v>1</v>
      </c>
      <c r="Q17" s="16">
        <v>2</v>
      </c>
      <c r="R17" s="16" t="s">
        <v>11</v>
      </c>
      <c r="S17" s="16" t="s">
        <v>12</v>
      </c>
      <c r="T17" s="78" t="s">
        <v>261</v>
      </c>
      <c r="U17" s="83"/>
      <c r="V17" s="34" t="s">
        <v>0</v>
      </c>
    </row>
    <row r="18" spans="1:22" s="17" customFormat="1" ht="20.25" customHeight="1" x14ac:dyDescent="0.2">
      <c r="A18" s="15" t="str">
        <f t="shared" si="0"/>
        <v>GET_WS_CBATTVOLT</v>
      </c>
      <c r="B18" s="24" t="s">
        <v>198</v>
      </c>
      <c r="C18" s="31" t="s">
        <v>219</v>
      </c>
      <c r="D18" s="19"/>
      <c r="E18" s="16" t="s">
        <v>106</v>
      </c>
      <c r="F18" s="16" t="s">
        <v>39</v>
      </c>
      <c r="G18" s="19"/>
      <c r="H18" s="16">
        <v>5</v>
      </c>
      <c r="I18" s="19"/>
      <c r="J18" s="16">
        <v>0</v>
      </c>
      <c r="K18" s="16">
        <v>5</v>
      </c>
      <c r="L18" s="16"/>
      <c r="M18" s="16"/>
      <c r="N18" s="16" t="s">
        <v>1</v>
      </c>
      <c r="O18" s="16"/>
      <c r="P18" s="16">
        <v>1</v>
      </c>
      <c r="Q18" s="16">
        <v>2</v>
      </c>
      <c r="R18" s="16" t="s">
        <v>11</v>
      </c>
      <c r="S18" s="16" t="s">
        <v>12</v>
      </c>
      <c r="T18" s="78" t="s">
        <v>261</v>
      </c>
      <c r="U18" s="83"/>
      <c r="V18" s="34" t="s">
        <v>2</v>
      </c>
    </row>
    <row r="19" spans="1:22" s="17" customFormat="1" ht="20.25" customHeight="1" x14ac:dyDescent="0.2">
      <c r="A19" s="15" t="str">
        <f t="shared" si="0"/>
        <v>GET_WS_STORMRAIN</v>
      </c>
      <c r="B19" s="24" t="s">
        <v>198</v>
      </c>
      <c r="C19" s="31" t="s">
        <v>220</v>
      </c>
      <c r="D19" s="19"/>
      <c r="E19" s="16" t="s">
        <v>107</v>
      </c>
      <c r="F19" s="16" t="s">
        <v>39</v>
      </c>
      <c r="G19" s="19"/>
      <c r="H19" s="16">
        <v>5</v>
      </c>
      <c r="I19" s="19"/>
      <c r="J19" s="16">
        <v>0</v>
      </c>
      <c r="K19" s="16">
        <v>999</v>
      </c>
      <c r="L19" s="16"/>
      <c r="M19" s="16"/>
      <c r="N19" s="16" t="s">
        <v>52</v>
      </c>
      <c r="O19" s="16"/>
      <c r="P19" s="16">
        <v>1</v>
      </c>
      <c r="Q19" s="16">
        <v>2</v>
      </c>
      <c r="R19" s="16" t="s">
        <v>11</v>
      </c>
      <c r="S19" s="16" t="s">
        <v>12</v>
      </c>
      <c r="T19" s="78" t="s">
        <v>261</v>
      </c>
      <c r="U19" s="83"/>
      <c r="V19" s="34" t="s">
        <v>3</v>
      </c>
    </row>
    <row r="20" spans="1:22" s="17" customFormat="1" ht="20.25" customHeight="1" x14ac:dyDescent="0.2">
      <c r="A20" s="15" t="str">
        <f t="shared" si="0"/>
        <v>GET_WS_STARTSTORM</v>
      </c>
      <c r="B20" s="24" t="s">
        <v>198</v>
      </c>
      <c r="C20" s="31" t="s">
        <v>221</v>
      </c>
      <c r="D20" s="19"/>
      <c r="E20" s="16" t="s">
        <v>108</v>
      </c>
      <c r="F20" s="16" t="s">
        <v>60</v>
      </c>
      <c r="G20" s="19"/>
      <c r="H20" s="16">
        <v>5</v>
      </c>
      <c r="I20" s="19"/>
      <c r="J20" s="16"/>
      <c r="K20" s="16"/>
      <c r="L20" s="16"/>
      <c r="M20" s="16"/>
      <c r="N20" s="16"/>
      <c r="O20" s="16"/>
      <c r="P20" s="16">
        <v>1</v>
      </c>
      <c r="Q20" s="16">
        <v>2</v>
      </c>
      <c r="R20" s="16" t="s">
        <v>11</v>
      </c>
      <c r="S20" s="16" t="s">
        <v>12</v>
      </c>
      <c r="T20" s="78" t="s">
        <v>261</v>
      </c>
      <c r="U20" s="83"/>
      <c r="V20" s="34" t="s">
        <v>4</v>
      </c>
    </row>
    <row r="21" spans="1:22" ht="15" customHeight="1" x14ac:dyDescent="0.2">
      <c r="A21" s="19" t="str">
        <f t="shared" si="0"/>
        <v>GET_WS_UPDATETIME</v>
      </c>
      <c r="B21" s="24" t="s">
        <v>198</v>
      </c>
      <c r="C21" s="32" t="s">
        <v>222</v>
      </c>
      <c r="E21" s="24" t="s">
        <v>109</v>
      </c>
      <c r="F21" s="19" t="s">
        <v>36</v>
      </c>
      <c r="H21" s="19">
        <v>5</v>
      </c>
      <c r="I21" s="19">
        <v>5</v>
      </c>
      <c r="J21" s="19">
        <v>2</v>
      </c>
      <c r="K21" s="19">
        <v>999</v>
      </c>
      <c r="N21" s="19" t="s">
        <v>61</v>
      </c>
      <c r="P21" s="19">
        <v>1</v>
      </c>
      <c r="Q21" s="19">
        <v>2</v>
      </c>
      <c r="R21" s="19" t="s">
        <v>62</v>
      </c>
      <c r="S21" s="19" t="s">
        <v>64</v>
      </c>
      <c r="T21" s="78" t="s">
        <v>261</v>
      </c>
      <c r="U21" s="83"/>
      <c r="V21" s="35" t="s">
        <v>63</v>
      </c>
    </row>
    <row r="22" spans="1:22" ht="20.45" customHeight="1" x14ac:dyDescent="0.2">
      <c r="A22" s="19" t="str">
        <f t="shared" ref="A22:A31" si="1">CONCATENATE("GET_", B22,"_",C22)</f>
        <v>GET_WS_EXECRESULT</v>
      </c>
      <c r="B22" s="24" t="s">
        <v>198</v>
      </c>
      <c r="C22" s="32" t="s">
        <v>223</v>
      </c>
      <c r="E22" s="24" t="s">
        <v>110</v>
      </c>
      <c r="F22" s="19" t="s">
        <v>36</v>
      </c>
      <c r="I22" s="19">
        <v>0</v>
      </c>
      <c r="J22" s="19">
        <v>-999</v>
      </c>
      <c r="K22" s="19">
        <v>999</v>
      </c>
      <c r="P22" s="19">
        <v>1</v>
      </c>
      <c r="Q22" s="19">
        <v>2</v>
      </c>
      <c r="R22" s="19" t="s">
        <v>62</v>
      </c>
      <c r="S22" s="19" t="s">
        <v>64</v>
      </c>
      <c r="T22" s="78" t="s">
        <v>261</v>
      </c>
      <c r="U22" s="83"/>
      <c r="V22" s="35" t="s">
        <v>129</v>
      </c>
    </row>
    <row r="23" spans="1:22" ht="20.45" customHeight="1" x14ac:dyDescent="0.2">
      <c r="A23" s="19" t="str">
        <f>CONCATENATE("GET_", B23,"_",C23)</f>
        <v>GET_WS_RS232CONFIG</v>
      </c>
      <c r="B23" s="24" t="s">
        <v>198</v>
      </c>
      <c r="C23" s="32" t="s">
        <v>224</v>
      </c>
      <c r="E23" s="24" t="s">
        <v>111</v>
      </c>
      <c r="F23" s="19" t="s">
        <v>69</v>
      </c>
      <c r="I23" s="19" t="s">
        <v>47</v>
      </c>
      <c r="P23" s="19">
        <v>1</v>
      </c>
      <c r="Q23" s="19">
        <v>2</v>
      </c>
      <c r="R23" s="19" t="s">
        <v>62</v>
      </c>
      <c r="S23" s="19" t="s">
        <v>64</v>
      </c>
      <c r="T23" s="78" t="s">
        <v>261</v>
      </c>
      <c r="U23" s="83"/>
      <c r="V23" s="35" t="s">
        <v>130</v>
      </c>
    </row>
    <row r="24" spans="1:22" ht="20.45" customHeight="1" x14ac:dyDescent="0.2">
      <c r="A24" s="19" t="str">
        <f t="shared" si="1"/>
        <v>GET_WS_ISOTSTAMP</v>
      </c>
      <c r="B24" s="24" t="s">
        <v>198</v>
      </c>
      <c r="C24" s="32" t="s">
        <v>225</v>
      </c>
      <c r="E24" s="24" t="s">
        <v>119</v>
      </c>
      <c r="F24" s="19" t="s">
        <v>69</v>
      </c>
      <c r="I24" s="19" t="s">
        <v>47</v>
      </c>
      <c r="P24" s="19">
        <v>1</v>
      </c>
      <c r="Q24" s="19">
        <v>2</v>
      </c>
      <c r="R24" s="19" t="s">
        <v>62</v>
      </c>
      <c r="S24" s="19" t="s">
        <v>62</v>
      </c>
      <c r="T24" s="78" t="s">
        <v>261</v>
      </c>
      <c r="U24" s="83"/>
      <c r="V24" s="35" t="s">
        <v>120</v>
      </c>
    </row>
    <row r="25" spans="1:22" s="17" customFormat="1" ht="16.899999999999999" customHeight="1" x14ac:dyDescent="0.2">
      <c r="A25" s="15" t="str">
        <f t="shared" si="1"/>
        <v>GET_WS_STATUS</v>
      </c>
      <c r="B25" s="24" t="s">
        <v>198</v>
      </c>
      <c r="C25" s="31" t="s">
        <v>226</v>
      </c>
      <c r="D25" s="19"/>
      <c r="E25" s="16" t="s">
        <v>112</v>
      </c>
      <c r="F25" s="16" t="s">
        <v>36</v>
      </c>
      <c r="G25" s="19"/>
      <c r="H25" s="16">
        <v>5</v>
      </c>
      <c r="I25" s="19"/>
      <c r="J25" s="16"/>
      <c r="K25" s="16"/>
      <c r="L25" s="16"/>
      <c r="M25" s="16"/>
      <c r="N25" s="16"/>
      <c r="O25" s="16"/>
      <c r="P25" s="16">
        <v>1</v>
      </c>
      <c r="Q25" s="16">
        <v>2</v>
      </c>
      <c r="R25" s="16" t="s">
        <v>11</v>
      </c>
      <c r="S25" s="16" t="s">
        <v>12</v>
      </c>
      <c r="T25" s="78" t="s">
        <v>261</v>
      </c>
      <c r="U25" s="83"/>
      <c r="V25" s="36" t="s">
        <v>79</v>
      </c>
    </row>
    <row r="26" spans="1:22" s="17" customFormat="1" ht="16.899999999999999" customHeight="1" x14ac:dyDescent="0.2">
      <c r="A26" s="15" t="str">
        <f t="shared" si="1"/>
        <v>GET_WS_ERROR_NUMBER</v>
      </c>
      <c r="B26" s="24" t="s">
        <v>198</v>
      </c>
      <c r="C26" s="33" t="s">
        <v>227</v>
      </c>
      <c r="D26" s="19"/>
      <c r="E26" s="24" t="s">
        <v>80</v>
      </c>
      <c r="F26" s="24" t="s">
        <v>136</v>
      </c>
      <c r="G26" s="19"/>
      <c r="H26" s="16">
        <v>5</v>
      </c>
      <c r="I26" s="19">
        <v>0</v>
      </c>
      <c r="J26" s="16"/>
      <c r="K26" s="16"/>
      <c r="L26" s="16"/>
      <c r="M26" s="16"/>
      <c r="N26" s="16"/>
      <c r="O26" s="16"/>
      <c r="P26" s="16">
        <v>1</v>
      </c>
      <c r="Q26" s="16">
        <v>2</v>
      </c>
      <c r="R26" s="16" t="s">
        <v>11</v>
      </c>
      <c r="S26" s="24" t="s">
        <v>64</v>
      </c>
      <c r="T26" s="78" t="s">
        <v>261</v>
      </c>
      <c r="U26" s="83"/>
      <c r="V26" s="28" t="s">
        <v>81</v>
      </c>
    </row>
    <row r="27" spans="1:22" s="17" customFormat="1" ht="16.899999999999999" customHeight="1" x14ac:dyDescent="0.2">
      <c r="A27" s="15" t="str">
        <f t="shared" si="1"/>
        <v>GET_WS_ERROR_INFORMATION</v>
      </c>
      <c r="B27" s="24" t="s">
        <v>198</v>
      </c>
      <c r="C27" s="33" t="s">
        <v>228</v>
      </c>
      <c r="D27" s="19"/>
      <c r="E27" s="24" t="s">
        <v>84</v>
      </c>
      <c r="F27" s="24" t="s">
        <v>69</v>
      </c>
      <c r="G27" s="19"/>
      <c r="H27" s="16">
        <v>5</v>
      </c>
      <c r="I27" s="19"/>
      <c r="J27" s="16"/>
      <c r="K27" s="16"/>
      <c r="L27" s="16"/>
      <c r="M27" s="16"/>
      <c r="N27" s="16"/>
      <c r="O27" s="16"/>
      <c r="P27" s="16">
        <v>1</v>
      </c>
      <c r="Q27" s="16">
        <v>2</v>
      </c>
      <c r="R27" s="16" t="s">
        <v>11</v>
      </c>
      <c r="S27" s="24" t="s">
        <v>64</v>
      </c>
      <c r="T27" s="78" t="s">
        <v>261</v>
      </c>
      <c r="U27" s="83"/>
      <c r="V27" s="28" t="s">
        <v>82</v>
      </c>
    </row>
    <row r="28" spans="1:22" s="17" customFormat="1" ht="16.899999999999999" customHeight="1" x14ac:dyDescent="0.2">
      <c r="A28" s="15" t="str">
        <f t="shared" si="1"/>
        <v>GET_WS_ERROR_RECOVERING</v>
      </c>
      <c r="B28" s="24" t="s">
        <v>198</v>
      </c>
      <c r="C28" s="33" t="s">
        <v>229</v>
      </c>
      <c r="D28" s="19"/>
      <c r="E28" s="24" t="s">
        <v>85</v>
      </c>
      <c r="F28" s="24" t="s">
        <v>69</v>
      </c>
      <c r="G28" s="19"/>
      <c r="H28" s="16">
        <v>5</v>
      </c>
      <c r="I28" s="19"/>
      <c r="J28" s="16"/>
      <c r="K28" s="16"/>
      <c r="L28" s="16"/>
      <c r="M28" s="16"/>
      <c r="N28" s="16"/>
      <c r="O28" s="16"/>
      <c r="P28" s="16">
        <v>1</v>
      </c>
      <c r="Q28" s="16">
        <v>2</v>
      </c>
      <c r="R28" s="16" t="s">
        <v>11</v>
      </c>
      <c r="S28" s="24" t="s">
        <v>64</v>
      </c>
      <c r="T28" s="78" t="s">
        <v>261</v>
      </c>
      <c r="U28" s="83"/>
      <c r="V28" s="28" t="s">
        <v>135</v>
      </c>
    </row>
    <row r="29" spans="1:22" s="17" customFormat="1" ht="16.899999999999999" customHeight="1" x14ac:dyDescent="0.2">
      <c r="A29" s="15" t="str">
        <f t="shared" si="1"/>
        <v>GET_WS_ERROR_NUMBER_RECOVERED</v>
      </c>
      <c r="B29" s="24" t="s">
        <v>198</v>
      </c>
      <c r="C29" s="33" t="s">
        <v>230</v>
      </c>
      <c r="D29" s="19"/>
      <c r="E29" s="24" t="s">
        <v>86</v>
      </c>
      <c r="F29" s="24" t="s">
        <v>136</v>
      </c>
      <c r="G29" s="19"/>
      <c r="H29" s="16">
        <v>5</v>
      </c>
      <c r="I29" s="19">
        <v>0</v>
      </c>
      <c r="J29" s="16"/>
      <c r="K29" s="16"/>
      <c r="L29" s="16"/>
      <c r="M29" s="16"/>
      <c r="N29" s="16"/>
      <c r="O29" s="16"/>
      <c r="P29" s="16">
        <v>1</v>
      </c>
      <c r="Q29" s="16">
        <v>2</v>
      </c>
      <c r="R29" s="16" t="s">
        <v>11</v>
      </c>
      <c r="S29" s="24" t="s">
        <v>64</v>
      </c>
      <c r="T29" s="78" t="s">
        <v>261</v>
      </c>
      <c r="U29" s="83"/>
      <c r="V29" s="28" t="s">
        <v>83</v>
      </c>
    </row>
    <row r="30" spans="1:22" s="17" customFormat="1" ht="16.899999999999999" customHeight="1" x14ac:dyDescent="0.2">
      <c r="A30" s="15" t="str">
        <f t="shared" si="1"/>
        <v>GET_WS_ERROR_NUMBER_OUTOFRANGE</v>
      </c>
      <c r="B30" s="24" t="s">
        <v>198</v>
      </c>
      <c r="C30" s="33" t="s">
        <v>231</v>
      </c>
      <c r="D30" s="19"/>
      <c r="E30" s="24" t="s">
        <v>87</v>
      </c>
      <c r="F30" s="24" t="s">
        <v>78</v>
      </c>
      <c r="G30" s="19"/>
      <c r="H30" s="16">
        <v>5</v>
      </c>
      <c r="I30" s="19" t="s">
        <v>88</v>
      </c>
      <c r="J30" s="16"/>
      <c r="K30" s="16"/>
      <c r="L30" s="16"/>
      <c r="M30" s="16"/>
      <c r="N30" s="16"/>
      <c r="O30" s="16"/>
      <c r="P30" s="16">
        <v>1</v>
      </c>
      <c r="Q30" s="16">
        <v>2</v>
      </c>
      <c r="R30" s="16" t="s">
        <v>11</v>
      </c>
      <c r="S30" s="24" t="s">
        <v>64</v>
      </c>
      <c r="T30" s="78" t="s">
        <v>261</v>
      </c>
      <c r="U30" s="83"/>
      <c r="V30" s="28" t="s">
        <v>83</v>
      </c>
    </row>
    <row r="31" spans="1:22" s="50" customFormat="1" ht="22.7" customHeight="1" x14ac:dyDescent="0.2">
      <c r="A31" s="45" t="str">
        <f t="shared" si="1"/>
        <v>GET_WS_HEARTBEAT</v>
      </c>
      <c r="B31" s="24" t="s">
        <v>198</v>
      </c>
      <c r="C31" s="43" t="s">
        <v>232</v>
      </c>
      <c r="D31" s="47"/>
      <c r="E31" s="43" t="s">
        <v>137</v>
      </c>
      <c r="F31" s="43" t="s">
        <v>136</v>
      </c>
      <c r="G31" s="43" t="s">
        <v>47</v>
      </c>
      <c r="H31" s="47">
        <v>1</v>
      </c>
      <c r="I31" s="48">
        <v>0</v>
      </c>
      <c r="J31" s="29"/>
      <c r="K31" s="43"/>
      <c r="L31" s="48"/>
      <c r="M31" s="43"/>
      <c r="N31" s="43"/>
      <c r="O31" s="43"/>
      <c r="P31" s="43">
        <v>1</v>
      </c>
      <c r="Q31" s="49">
        <v>1</v>
      </c>
      <c r="R31" s="49" t="s">
        <v>62</v>
      </c>
      <c r="S31" s="49" t="s">
        <v>64</v>
      </c>
      <c r="T31" s="78" t="s">
        <v>261</v>
      </c>
      <c r="U31" s="83"/>
    </row>
    <row r="32" spans="1:22" s="17" customFormat="1" ht="20.25" customHeight="1" x14ac:dyDescent="0.2">
      <c r="A32" s="15" t="str">
        <f t="shared" ref="A32:A39" si="2">CONCATENATE("GET_", B32,"_",C32)</f>
        <v>GET_WS_UV</v>
      </c>
      <c r="B32" s="24" t="s">
        <v>198</v>
      </c>
      <c r="C32" s="31" t="s">
        <v>233</v>
      </c>
      <c r="D32" s="19"/>
      <c r="E32" s="24" t="s">
        <v>139</v>
      </c>
      <c r="F32" s="16" t="s">
        <v>39</v>
      </c>
      <c r="G32" s="19"/>
      <c r="H32" s="16">
        <v>5</v>
      </c>
      <c r="I32" s="19">
        <v>0</v>
      </c>
      <c r="J32" s="16"/>
      <c r="K32" s="16"/>
      <c r="L32" s="16"/>
      <c r="M32" s="16"/>
      <c r="N32" s="24" t="s">
        <v>48</v>
      </c>
      <c r="O32" s="16"/>
      <c r="P32" s="16">
        <v>1</v>
      </c>
      <c r="Q32" s="16">
        <v>2</v>
      </c>
      <c r="R32" s="16" t="s">
        <v>11</v>
      </c>
      <c r="S32" s="16" t="s">
        <v>11</v>
      </c>
      <c r="T32" s="78" t="s">
        <v>261</v>
      </c>
      <c r="U32" s="83" t="s">
        <v>261</v>
      </c>
      <c r="V32" s="34" t="s">
        <v>140</v>
      </c>
    </row>
    <row r="33" spans="1:22" s="67" customFormat="1" ht="20.25" customHeight="1" x14ac:dyDescent="0.2">
      <c r="A33" s="60" t="str">
        <f t="shared" si="2"/>
        <v>GET_WS_INSTMP</v>
      </c>
      <c r="B33" s="24" t="s">
        <v>198</v>
      </c>
      <c r="C33" s="62" t="s">
        <v>234</v>
      </c>
      <c r="D33" s="63"/>
      <c r="E33" s="65" t="s">
        <v>157</v>
      </c>
      <c r="F33" s="64" t="s">
        <v>39</v>
      </c>
      <c r="G33" s="63"/>
      <c r="H33" s="61">
        <v>5</v>
      </c>
      <c r="I33" s="63"/>
      <c r="J33" s="61">
        <v>-15</v>
      </c>
      <c r="K33" s="61">
        <v>60</v>
      </c>
      <c r="L33" s="61"/>
      <c r="M33" s="61"/>
      <c r="N33" s="65" t="s">
        <v>132</v>
      </c>
      <c r="O33" s="61"/>
      <c r="P33" s="61">
        <v>1</v>
      </c>
      <c r="Q33" s="61">
        <v>2</v>
      </c>
      <c r="R33" s="61" t="s">
        <v>11</v>
      </c>
      <c r="S33" s="61" t="s">
        <v>12</v>
      </c>
      <c r="T33" s="78" t="s">
        <v>261</v>
      </c>
      <c r="U33" s="83" t="s">
        <v>261</v>
      </c>
      <c r="V33" s="66" t="s">
        <v>158</v>
      </c>
    </row>
    <row r="34" spans="1:22" s="67" customFormat="1" ht="20.25" customHeight="1" x14ac:dyDescent="0.2">
      <c r="A34" s="60" t="str">
        <f t="shared" si="2"/>
        <v>GET_WS_INSUMDY</v>
      </c>
      <c r="B34" s="24" t="s">
        <v>198</v>
      </c>
      <c r="C34" s="62" t="s">
        <v>235</v>
      </c>
      <c r="D34" s="63"/>
      <c r="E34" s="65" t="s">
        <v>160</v>
      </c>
      <c r="F34" s="64" t="s">
        <v>39</v>
      </c>
      <c r="G34" s="63"/>
      <c r="H34" s="61">
        <v>5</v>
      </c>
      <c r="I34" s="63"/>
      <c r="J34" s="61">
        <v>2</v>
      </c>
      <c r="K34" s="61">
        <v>90</v>
      </c>
      <c r="L34" s="61"/>
      <c r="M34" s="61"/>
      <c r="N34" s="65" t="s">
        <v>50</v>
      </c>
      <c r="O34" s="61"/>
      <c r="P34" s="61">
        <v>1</v>
      </c>
      <c r="Q34" s="61">
        <v>2</v>
      </c>
      <c r="R34" s="61" t="s">
        <v>11</v>
      </c>
      <c r="S34" s="61" t="s">
        <v>12</v>
      </c>
      <c r="T34" s="78" t="s">
        <v>261</v>
      </c>
      <c r="U34" s="83" t="s">
        <v>261</v>
      </c>
      <c r="V34" s="66" t="s">
        <v>159</v>
      </c>
    </row>
    <row r="35" spans="1:22" s="59" customFormat="1" ht="20.25" customHeight="1" x14ac:dyDescent="0.2">
      <c r="A35" s="68" t="str">
        <f t="shared" si="2"/>
        <v>GET_WS_APP_NAME</v>
      </c>
      <c r="B35" s="24" t="s">
        <v>198</v>
      </c>
      <c r="C35" s="56" t="s">
        <v>236</v>
      </c>
      <c r="D35" s="14"/>
      <c r="E35" s="57" t="s">
        <v>167</v>
      </c>
      <c r="F35" s="57" t="s">
        <v>60</v>
      </c>
      <c r="G35" s="14"/>
      <c r="H35" s="55"/>
      <c r="I35" s="14" t="s">
        <v>186</v>
      </c>
      <c r="J35" s="55"/>
      <c r="K35" s="55"/>
      <c r="L35" s="55"/>
      <c r="M35" s="55"/>
      <c r="N35" s="57"/>
      <c r="O35" s="55"/>
      <c r="P35" s="55"/>
      <c r="Q35" s="55"/>
      <c r="R35" s="57" t="s">
        <v>62</v>
      </c>
      <c r="S35" s="57" t="s">
        <v>64</v>
      </c>
      <c r="T35" s="78" t="s">
        <v>261</v>
      </c>
      <c r="U35" s="83"/>
      <c r="V35" s="58" t="s">
        <v>164</v>
      </c>
    </row>
    <row r="36" spans="1:22" ht="12.75" customHeight="1" x14ac:dyDescent="0.2">
      <c r="A36" s="68" t="str">
        <f t="shared" si="2"/>
        <v>GET_WS_OPCUA_PORT</v>
      </c>
      <c r="B36" s="24" t="s">
        <v>198</v>
      </c>
      <c r="C36" s="56" t="s">
        <v>237</v>
      </c>
      <c r="E36" s="19" t="s">
        <v>162</v>
      </c>
      <c r="F36" s="19" t="s">
        <v>36</v>
      </c>
      <c r="I36" s="19">
        <v>52620</v>
      </c>
      <c r="R36" s="57" t="s">
        <v>62</v>
      </c>
      <c r="S36" s="57" t="s">
        <v>64</v>
      </c>
      <c r="T36" s="78" t="s">
        <v>261</v>
      </c>
      <c r="U36" s="83"/>
      <c r="V36" s="35" t="s">
        <v>165</v>
      </c>
    </row>
    <row r="37" spans="1:22" ht="17.45" customHeight="1" x14ac:dyDescent="0.2">
      <c r="A37" s="68" t="str">
        <f t="shared" si="2"/>
        <v>GET_WS_WEB_PORT</v>
      </c>
      <c r="B37" s="24" t="s">
        <v>198</v>
      </c>
      <c r="C37" s="56" t="s">
        <v>238</v>
      </c>
      <c r="E37" s="19" t="s">
        <v>163</v>
      </c>
      <c r="F37" s="19" t="s">
        <v>36</v>
      </c>
      <c r="I37" s="19">
        <v>0</v>
      </c>
      <c r="R37" s="57" t="s">
        <v>62</v>
      </c>
      <c r="S37" s="57" t="s">
        <v>64</v>
      </c>
      <c r="T37" s="78" t="s">
        <v>261</v>
      </c>
      <c r="U37" s="83"/>
      <c r="V37" s="35" t="s">
        <v>176</v>
      </c>
    </row>
    <row r="38" spans="1:22" ht="15" customHeight="1" x14ac:dyDescent="0.2">
      <c r="A38" s="68" t="str">
        <f t="shared" si="2"/>
        <v>GET_WS_APP_START_TIME</v>
      </c>
      <c r="B38" s="24" t="s">
        <v>198</v>
      </c>
      <c r="C38" s="56" t="s">
        <v>239</v>
      </c>
      <c r="E38" s="19" t="s">
        <v>168</v>
      </c>
      <c r="F38" s="57" t="s">
        <v>60</v>
      </c>
      <c r="R38" s="57" t="s">
        <v>62</v>
      </c>
      <c r="S38" s="57" t="s">
        <v>64</v>
      </c>
      <c r="T38" s="78" t="s">
        <v>261</v>
      </c>
      <c r="U38" s="83"/>
      <c r="V38" s="35" t="s">
        <v>177</v>
      </c>
    </row>
    <row r="39" spans="1:22" ht="15" customHeight="1" x14ac:dyDescent="0.2">
      <c r="A39" s="68" t="str">
        <f t="shared" si="2"/>
        <v>GET_WS_SERIAL_NUMBER</v>
      </c>
      <c r="B39" s="24" t="s">
        <v>198</v>
      </c>
      <c r="C39" s="56" t="s">
        <v>240</v>
      </c>
      <c r="E39" s="19" t="s">
        <v>166</v>
      </c>
      <c r="F39" s="57" t="s">
        <v>60</v>
      </c>
      <c r="I39" s="19" t="s">
        <v>161</v>
      </c>
      <c r="R39" s="57" t="s">
        <v>62</v>
      </c>
      <c r="S39" s="57" t="s">
        <v>64</v>
      </c>
      <c r="T39" s="78" t="s">
        <v>261</v>
      </c>
      <c r="U39" s="83"/>
      <c r="V39" s="35" t="s">
        <v>178</v>
      </c>
    </row>
    <row r="40" spans="1:22" ht="15" customHeight="1" x14ac:dyDescent="0.2">
      <c r="A40" s="68" t="str">
        <f t="shared" ref="A40:A43" si="3">CONCATENATE("GET_", B40,"_",C40)</f>
        <v>GET_WS_ICD_FILE_NAME</v>
      </c>
      <c r="B40" s="24" t="s">
        <v>198</v>
      </c>
      <c r="C40" s="56" t="s">
        <v>241</v>
      </c>
      <c r="E40" s="19" t="s">
        <v>190</v>
      </c>
      <c r="F40" s="57" t="s">
        <v>60</v>
      </c>
      <c r="R40" s="57" t="s">
        <v>62</v>
      </c>
      <c r="S40" s="57" t="s">
        <v>64</v>
      </c>
      <c r="T40" s="78" t="s">
        <v>261</v>
      </c>
      <c r="U40" s="83"/>
      <c r="V40" s="35" t="s">
        <v>179</v>
      </c>
    </row>
    <row r="41" spans="1:22" ht="15" customHeight="1" x14ac:dyDescent="0.2">
      <c r="A41" s="68" t="str">
        <f t="shared" si="3"/>
        <v>GET_WS_PROSYS_SDK_VERSION</v>
      </c>
      <c r="B41" s="24" t="s">
        <v>198</v>
      </c>
      <c r="C41" s="56" t="s">
        <v>242</v>
      </c>
      <c r="E41" s="19" t="s">
        <v>169</v>
      </c>
      <c r="F41" s="57" t="s">
        <v>60</v>
      </c>
      <c r="R41" s="57" t="s">
        <v>62</v>
      </c>
      <c r="S41" s="57" t="s">
        <v>64</v>
      </c>
      <c r="T41" s="78" t="s">
        <v>261</v>
      </c>
      <c r="U41" s="83"/>
      <c r="V41" s="35" t="s">
        <v>180</v>
      </c>
    </row>
    <row r="42" spans="1:22" ht="15" customHeight="1" x14ac:dyDescent="0.2">
      <c r="A42" s="68" t="str">
        <f t="shared" si="3"/>
        <v>GET_WS_CURRENT_SESSION_NUMBER</v>
      </c>
      <c r="B42" s="24" t="s">
        <v>198</v>
      </c>
      <c r="C42" s="56" t="s">
        <v>243</v>
      </c>
      <c r="E42" s="19" t="s">
        <v>171</v>
      </c>
      <c r="F42" s="57" t="s">
        <v>153</v>
      </c>
      <c r="R42" s="57" t="s">
        <v>62</v>
      </c>
      <c r="S42" s="57" t="s">
        <v>64</v>
      </c>
      <c r="T42" s="78" t="s">
        <v>261</v>
      </c>
      <c r="U42" s="83"/>
      <c r="V42" s="35" t="s">
        <v>181</v>
      </c>
    </row>
    <row r="43" spans="1:22" ht="15" customHeight="1" x14ac:dyDescent="0.2">
      <c r="A43" s="68" t="str">
        <f t="shared" si="3"/>
        <v>GET_WS_SESSIONS_NAME</v>
      </c>
      <c r="B43" s="24" t="s">
        <v>198</v>
      </c>
      <c r="C43" s="56" t="s">
        <v>244</v>
      </c>
      <c r="E43" s="19" t="s">
        <v>172</v>
      </c>
      <c r="F43" s="57" t="s">
        <v>173</v>
      </c>
      <c r="R43" s="57" t="s">
        <v>62</v>
      </c>
      <c r="S43" s="57" t="s">
        <v>64</v>
      </c>
      <c r="T43" s="78" t="s">
        <v>261</v>
      </c>
      <c r="U43" s="83"/>
      <c r="V43" s="35" t="s">
        <v>182</v>
      </c>
    </row>
    <row r="44" spans="1:22" ht="15" customHeight="1" x14ac:dyDescent="0.2">
      <c r="A44" s="68" t="str">
        <f t="shared" ref="A44:A45" si="4">CONCATENATE("GET_", B44,"_",C44)</f>
        <v>GET_WS_RANDOM_GENERATOR_CODE</v>
      </c>
      <c r="B44" s="24" t="s">
        <v>198</v>
      </c>
      <c r="C44" s="56" t="s">
        <v>245</v>
      </c>
      <c r="E44" s="19" t="s">
        <v>174</v>
      </c>
      <c r="F44" s="57" t="s">
        <v>153</v>
      </c>
      <c r="I44" s="19">
        <v>0</v>
      </c>
      <c r="R44" s="57" t="s">
        <v>62</v>
      </c>
      <c r="S44" s="57" t="s">
        <v>64</v>
      </c>
      <c r="T44" s="78" t="s">
        <v>261</v>
      </c>
      <c r="U44" s="83"/>
      <c r="V44" s="35" t="s">
        <v>183</v>
      </c>
    </row>
    <row r="45" spans="1:22" ht="15" customHeight="1" x14ac:dyDescent="0.2">
      <c r="A45" s="68" t="str">
        <f t="shared" si="4"/>
        <v>GET_WS_VERBOSE_STATUS</v>
      </c>
      <c r="B45" s="24" t="s">
        <v>198</v>
      </c>
      <c r="C45" s="56" t="s">
        <v>246</v>
      </c>
      <c r="E45" s="19" t="s">
        <v>175</v>
      </c>
      <c r="F45" s="57" t="s">
        <v>78</v>
      </c>
      <c r="I45" s="19" t="s">
        <v>185</v>
      </c>
      <c r="R45" s="57" t="s">
        <v>62</v>
      </c>
      <c r="S45" s="57" t="s">
        <v>64</v>
      </c>
      <c r="T45" s="78" t="s">
        <v>261</v>
      </c>
      <c r="U45" s="83"/>
      <c r="V45" s="35" t="s">
        <v>184</v>
      </c>
    </row>
    <row r="46" spans="1:22" ht="12.75" customHeight="1" x14ac:dyDescent="0.2">
      <c r="T46" s="79"/>
      <c r="U46" s="83"/>
    </row>
    <row r="47" spans="1:22" ht="12.75" customHeight="1" x14ac:dyDescent="0.2">
      <c r="T47" s="79"/>
      <c r="U47" s="83"/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opLeftCell="H1" workbookViewId="0">
      <selection activeCell="U1" sqref="U1:U1048576"/>
    </sheetView>
  </sheetViews>
  <sheetFormatPr defaultColWidth="17.140625" defaultRowHeight="12.75" customHeight="1" x14ac:dyDescent="0.2"/>
  <cols>
    <col min="1" max="1" width="28" style="1" customWidth="1"/>
    <col min="2" max="2" width="17.140625" style="1"/>
    <col min="3" max="3" width="20.85546875" style="1" customWidth="1"/>
    <col min="4" max="4" width="17.140625" style="1"/>
    <col min="5" max="5" width="39" style="1" customWidth="1"/>
    <col min="6" max="8" width="17.140625" style="1"/>
    <col min="9" max="9" width="16.42578125" style="9" customWidth="1"/>
    <col min="10" max="17" width="17.140625" style="1"/>
    <col min="18" max="19" width="11.42578125"/>
    <col min="20" max="21" width="18.28515625" style="29" customWidth="1"/>
    <col min="22" max="22" width="11.42578125" style="41"/>
    <col min="23" max="23" width="36.42578125" style="1" customWidth="1"/>
    <col min="24" max="16384" width="17.140625" style="1"/>
  </cols>
  <sheetData>
    <row r="1" spans="1:23" s="12" customFormat="1" ht="32.25" customHeight="1" x14ac:dyDescent="0.2">
      <c r="A1" s="11" t="s">
        <v>20</v>
      </c>
      <c r="B1" s="81" t="s">
        <v>15</v>
      </c>
      <c r="C1" s="11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202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122</v>
      </c>
      <c r="S1" s="11" t="s">
        <v>123</v>
      </c>
      <c r="T1" s="82" t="s">
        <v>259</v>
      </c>
      <c r="U1" s="82" t="s">
        <v>260</v>
      </c>
      <c r="V1" s="40" t="s">
        <v>121</v>
      </c>
      <c r="W1" s="11" t="s">
        <v>14</v>
      </c>
    </row>
    <row r="2" spans="1:23" s="13" customFormat="1" ht="13.7" customHeight="1" x14ac:dyDescent="0.2">
      <c r="A2" s="19" t="str">
        <f>CONCATENATE("SET_",B2,"_",C2)</f>
        <v>SET_WS_SETUPDATETIME</v>
      </c>
      <c r="B2" s="14" t="s">
        <v>198</v>
      </c>
      <c r="C2" s="14" t="s">
        <v>247</v>
      </c>
      <c r="D2" s="14"/>
      <c r="E2" s="22" t="s">
        <v>113</v>
      </c>
      <c r="F2" s="14" t="s">
        <v>6</v>
      </c>
      <c r="G2" s="14"/>
      <c r="H2" s="14"/>
      <c r="I2" s="14">
        <v>5</v>
      </c>
      <c r="J2" s="14">
        <v>4</v>
      </c>
      <c r="K2" s="14">
        <v>999</v>
      </c>
      <c r="L2" s="14"/>
      <c r="M2" s="14"/>
      <c r="N2" s="20" t="s">
        <v>61</v>
      </c>
      <c r="O2" s="14"/>
      <c r="P2" s="14">
        <v>1</v>
      </c>
      <c r="Q2" s="14">
        <v>1</v>
      </c>
      <c r="R2"/>
      <c r="S2"/>
      <c r="T2" s="29" t="s">
        <v>261</v>
      </c>
      <c r="U2" s="29" t="s">
        <v>262</v>
      </c>
      <c r="V2" s="41" t="s">
        <v>125</v>
      </c>
      <c r="W2" s="14" t="s">
        <v>70</v>
      </c>
    </row>
    <row r="3" spans="1:23" s="46" customFormat="1" ht="16.899999999999999" customHeight="1" x14ac:dyDescent="0.2">
      <c r="A3" s="42" t="str">
        <f>CONCATENATE("SET_", B3,"_",C3)</f>
        <v>SET_WS_ERROR_INDEX</v>
      </c>
      <c r="B3" s="14" t="s">
        <v>198</v>
      </c>
      <c r="C3" s="33" t="s">
        <v>248</v>
      </c>
      <c r="D3" s="44"/>
      <c r="E3" s="24" t="s">
        <v>127</v>
      </c>
      <c r="F3" s="24" t="s">
        <v>136</v>
      </c>
      <c r="G3" s="43" t="s">
        <v>47</v>
      </c>
      <c r="H3" s="43"/>
      <c r="I3" s="19">
        <v>0</v>
      </c>
      <c r="J3" s="24">
        <v>0</v>
      </c>
      <c r="K3" s="24">
        <v>9999</v>
      </c>
      <c r="L3" s="24"/>
      <c r="M3" s="24"/>
      <c r="N3" s="24"/>
      <c r="O3" s="24"/>
      <c r="P3" s="24">
        <v>1</v>
      </c>
      <c r="Q3" s="24">
        <v>2</v>
      </c>
      <c r="R3" s="24" t="s">
        <v>64</v>
      </c>
      <c r="S3" s="24" t="s">
        <v>64</v>
      </c>
      <c r="T3" s="29" t="s">
        <v>261</v>
      </c>
      <c r="U3" s="29" t="s">
        <v>262</v>
      </c>
      <c r="V3" s="45" t="s">
        <v>124</v>
      </c>
      <c r="W3" s="33" t="s">
        <v>126</v>
      </c>
    </row>
    <row r="4" spans="1:23" ht="12.75" customHeight="1" x14ac:dyDescent="0.2">
      <c r="V4" s="1"/>
    </row>
    <row r="5" spans="1:23" ht="12.75" customHeight="1" x14ac:dyDescent="0.2">
      <c r="V5" s="1"/>
    </row>
    <row r="6" spans="1:23" ht="12.75" customHeight="1" x14ac:dyDescent="0.2">
      <c r="V6" s="1"/>
    </row>
    <row r="7" spans="1:23" ht="12.75" customHeight="1" x14ac:dyDescent="0.2">
      <c r="V7" s="1"/>
    </row>
    <row r="8" spans="1:23" ht="12.75" customHeight="1" x14ac:dyDescent="0.2">
      <c r="V8" s="1"/>
    </row>
    <row r="9" spans="1:23" ht="12.75" customHeight="1" x14ac:dyDescent="0.2">
      <c r="V9" s="1"/>
    </row>
    <row r="10" spans="1:23" ht="12.75" customHeight="1" x14ac:dyDescent="0.2">
      <c r="V10" s="1"/>
    </row>
    <row r="11" spans="1:23" ht="12.75" customHeight="1" x14ac:dyDescent="0.2">
      <c r="V11" s="1"/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workbookViewId="0">
      <pane xSplit="1" topLeftCell="N1" activePane="topRight" state="frozen"/>
      <selection pane="topRight" activeCell="T1" sqref="T1:U1048576"/>
    </sheetView>
  </sheetViews>
  <sheetFormatPr defaultColWidth="17.140625" defaultRowHeight="12.75" customHeight="1" x14ac:dyDescent="0.2"/>
  <cols>
    <col min="1" max="1" width="29.28515625" style="23" customWidth="1"/>
    <col min="2" max="2" width="17.140625" style="23"/>
    <col min="3" max="3" width="26.42578125" style="27" customWidth="1"/>
    <col min="4" max="4" width="27.42578125" style="23" customWidth="1"/>
    <col min="5" max="5" width="23.42578125" style="23" customWidth="1"/>
    <col min="6" max="7" width="17.140625" style="23"/>
    <col min="8" max="8" width="20" style="23" customWidth="1"/>
    <col min="9" max="14" width="17.140625" style="23"/>
    <col min="15" max="15" width="22.140625" style="23" customWidth="1"/>
    <col min="16" max="16" width="17.140625" style="23"/>
    <col min="17" max="17" width="31" style="23" customWidth="1"/>
    <col min="18" max="19" width="11.42578125"/>
    <col min="20" max="21" width="11.42578125" style="29"/>
    <col min="22" max="22" width="11.42578125" style="41"/>
    <col min="23" max="23" width="68.42578125" style="39" customWidth="1"/>
    <col min="24" max="16384" width="17.140625" style="1"/>
  </cols>
  <sheetData>
    <row r="1" spans="1:23" s="12" customFormat="1" ht="43.9" customHeight="1" x14ac:dyDescent="0.2">
      <c r="A1" s="11" t="s">
        <v>20</v>
      </c>
      <c r="B1" s="81" t="s">
        <v>15</v>
      </c>
      <c r="C1" s="25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202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122</v>
      </c>
      <c r="S1" s="11" t="s">
        <v>123</v>
      </c>
      <c r="T1" s="82" t="s">
        <v>259</v>
      </c>
      <c r="U1" s="82" t="s">
        <v>260</v>
      </c>
      <c r="V1" s="40" t="s">
        <v>121</v>
      </c>
      <c r="W1" s="30" t="s">
        <v>14</v>
      </c>
    </row>
    <row r="2" spans="1:23" s="13" customFormat="1" ht="43.9" customHeight="1" x14ac:dyDescent="0.2">
      <c r="A2" s="19" t="str">
        <f t="shared" ref="A2:A8" si="0">CONCATENATE("CMD_",B2,"_",C2)</f>
        <v>CMD_WS_EXEC</v>
      </c>
      <c r="B2" s="14" t="s">
        <v>198</v>
      </c>
      <c r="C2" s="26" t="s">
        <v>249</v>
      </c>
      <c r="D2" s="14"/>
      <c r="E2" s="22" t="s">
        <v>114</v>
      </c>
      <c r="F2" s="14" t="s">
        <v>6</v>
      </c>
      <c r="G2" s="14">
        <v>1</v>
      </c>
      <c r="H2" s="14"/>
      <c r="I2" s="14">
        <v>0</v>
      </c>
      <c r="J2" s="14"/>
      <c r="K2" s="14"/>
      <c r="L2" s="14"/>
      <c r="M2" s="14"/>
      <c r="N2" s="20" t="s">
        <v>5</v>
      </c>
      <c r="O2" s="29" t="s">
        <v>77</v>
      </c>
      <c r="P2" s="14"/>
      <c r="Q2" s="14"/>
      <c r="R2"/>
      <c r="S2"/>
      <c r="T2" s="29" t="s">
        <v>261</v>
      </c>
      <c r="U2" s="29"/>
      <c r="V2" s="39" t="s">
        <v>124</v>
      </c>
      <c r="W2" s="37" t="s">
        <v>8</v>
      </c>
    </row>
    <row r="3" spans="1:23" s="13" customFormat="1" ht="43.9" customHeight="1" x14ac:dyDescent="0.2">
      <c r="A3" s="19" t="str">
        <f t="shared" si="0"/>
        <v>CMD_WS_UPDATESTOP</v>
      </c>
      <c r="B3" s="14" t="s">
        <v>198</v>
      </c>
      <c r="C3" s="26" t="s">
        <v>250</v>
      </c>
      <c r="D3" s="14"/>
      <c r="E3" s="22" t="s">
        <v>115</v>
      </c>
      <c r="F3" s="14" t="s">
        <v>36</v>
      </c>
      <c r="G3" s="14">
        <v>1</v>
      </c>
      <c r="H3" s="14"/>
      <c r="I3" s="14">
        <v>-1</v>
      </c>
      <c r="J3" s="14"/>
      <c r="K3" s="14"/>
      <c r="L3" s="14"/>
      <c r="M3" s="14"/>
      <c r="N3" s="20" t="s">
        <v>5</v>
      </c>
      <c r="O3" s="29" t="s">
        <v>77</v>
      </c>
      <c r="P3" s="14">
        <v>1</v>
      </c>
      <c r="Q3" s="14">
        <v>1</v>
      </c>
      <c r="R3"/>
      <c r="S3"/>
      <c r="T3" s="29" t="s">
        <v>261</v>
      </c>
      <c r="U3" s="29"/>
      <c r="V3" s="39" t="s">
        <v>124</v>
      </c>
      <c r="W3" s="37" t="s">
        <v>65</v>
      </c>
    </row>
    <row r="4" spans="1:23" s="13" customFormat="1" ht="43.9" customHeight="1" x14ac:dyDescent="0.2">
      <c r="A4" s="19" t="str">
        <f t="shared" si="0"/>
        <v>CMD_WS_UPDATERESUME</v>
      </c>
      <c r="B4" s="14" t="s">
        <v>198</v>
      </c>
      <c r="C4" s="26" t="s">
        <v>251</v>
      </c>
      <c r="D4" s="14"/>
      <c r="E4" s="22" t="s">
        <v>116</v>
      </c>
      <c r="F4" s="14" t="s">
        <v>36</v>
      </c>
      <c r="G4" s="14">
        <v>1</v>
      </c>
      <c r="H4" s="14"/>
      <c r="I4" s="14">
        <v>-1</v>
      </c>
      <c r="J4" s="14"/>
      <c r="K4" s="14"/>
      <c r="L4" s="14"/>
      <c r="M4" s="14"/>
      <c r="N4" s="20" t="s">
        <v>5</v>
      </c>
      <c r="O4" s="29" t="s">
        <v>77</v>
      </c>
      <c r="P4" s="14">
        <v>1</v>
      </c>
      <c r="Q4" s="14">
        <v>1</v>
      </c>
      <c r="R4"/>
      <c r="S4"/>
      <c r="T4" s="29" t="s">
        <v>261</v>
      </c>
      <c r="U4" s="29"/>
      <c r="V4" s="39" t="s">
        <v>124</v>
      </c>
      <c r="W4" s="37" t="s">
        <v>66</v>
      </c>
    </row>
    <row r="5" spans="1:23" s="13" customFormat="1" ht="43.9" customHeight="1" x14ac:dyDescent="0.2">
      <c r="A5" s="19" t="str">
        <f t="shared" si="0"/>
        <v>CMD_WS_SIM</v>
      </c>
      <c r="B5" s="14" t="s">
        <v>198</v>
      </c>
      <c r="C5" s="26" t="s">
        <v>252</v>
      </c>
      <c r="D5" s="14"/>
      <c r="E5" s="22" t="s">
        <v>117</v>
      </c>
      <c r="F5" s="14" t="s">
        <v>36</v>
      </c>
      <c r="G5" s="14">
        <v>1</v>
      </c>
      <c r="H5" s="14"/>
      <c r="I5" s="14">
        <v>-1</v>
      </c>
      <c r="J5" s="14"/>
      <c r="K5" s="14"/>
      <c r="L5" s="14"/>
      <c r="M5" s="14"/>
      <c r="N5" s="20" t="s">
        <v>5</v>
      </c>
      <c r="O5" s="29" t="s">
        <v>77</v>
      </c>
      <c r="P5" s="14">
        <v>1</v>
      </c>
      <c r="Q5" s="14">
        <v>1</v>
      </c>
      <c r="R5"/>
      <c r="S5"/>
      <c r="T5" s="29" t="s">
        <v>261</v>
      </c>
      <c r="U5" s="29"/>
      <c r="V5" s="41" t="s">
        <v>125</v>
      </c>
      <c r="W5" s="37" t="s">
        <v>67</v>
      </c>
    </row>
    <row r="6" spans="1:23" s="13" customFormat="1" ht="43.9" customHeight="1" x14ac:dyDescent="0.2">
      <c r="A6" s="19" t="str">
        <f t="shared" si="0"/>
        <v>CMD_WS_SERVERSHUTDOWN</v>
      </c>
      <c r="B6" s="14" t="s">
        <v>198</v>
      </c>
      <c r="C6" s="26" t="s">
        <v>253</v>
      </c>
      <c r="D6" s="14"/>
      <c r="E6" s="22" t="s">
        <v>118</v>
      </c>
      <c r="F6" s="14" t="s">
        <v>36</v>
      </c>
      <c r="G6" s="14">
        <v>1</v>
      </c>
      <c r="H6" s="14"/>
      <c r="I6" s="14">
        <v>0</v>
      </c>
      <c r="J6" s="14"/>
      <c r="K6" s="14"/>
      <c r="L6" s="14"/>
      <c r="M6" s="14"/>
      <c r="N6" s="20" t="s">
        <v>5</v>
      </c>
      <c r="O6" s="29" t="s">
        <v>77</v>
      </c>
      <c r="P6" s="14">
        <v>5</v>
      </c>
      <c r="Q6" s="14">
        <v>10</v>
      </c>
      <c r="R6"/>
      <c r="S6"/>
      <c r="T6" s="29" t="s">
        <v>261</v>
      </c>
      <c r="U6" s="29"/>
      <c r="V6" s="41" t="s">
        <v>125</v>
      </c>
      <c r="W6" s="37" t="s">
        <v>68</v>
      </c>
    </row>
    <row r="7" spans="1:23" s="13" customFormat="1" ht="43.9" customHeight="1" x14ac:dyDescent="0.2">
      <c r="A7" s="19" t="str">
        <f t="shared" si="0"/>
        <v>CMD_WS_ERROR_INFO</v>
      </c>
      <c r="B7" s="14" t="s">
        <v>198</v>
      </c>
      <c r="C7" s="26" t="s">
        <v>254</v>
      </c>
      <c r="D7" s="14"/>
      <c r="E7" s="22" t="s">
        <v>71</v>
      </c>
      <c r="F7" s="14" t="s">
        <v>36</v>
      </c>
      <c r="G7" s="14">
        <v>1</v>
      </c>
      <c r="H7" s="14"/>
      <c r="I7" s="14">
        <v>0</v>
      </c>
      <c r="J7" s="14"/>
      <c r="K7" s="14"/>
      <c r="L7" s="14"/>
      <c r="M7" s="14"/>
      <c r="N7" s="20" t="s">
        <v>5</v>
      </c>
      <c r="O7" s="29" t="s">
        <v>77</v>
      </c>
      <c r="P7" s="14">
        <v>1</v>
      </c>
      <c r="Q7" s="14">
        <v>1</v>
      </c>
      <c r="R7"/>
      <c r="S7"/>
      <c r="T7" s="29" t="s">
        <v>261</v>
      </c>
      <c r="U7" s="29"/>
      <c r="V7" s="41" t="s">
        <v>124</v>
      </c>
      <c r="W7" s="38" t="s">
        <v>74</v>
      </c>
    </row>
    <row r="8" spans="1:23" s="13" customFormat="1" ht="43.9" customHeight="1" x14ac:dyDescent="0.2">
      <c r="A8" s="19" t="str">
        <f t="shared" si="0"/>
        <v>CMD_WS_ERROR_RESET</v>
      </c>
      <c r="B8" s="14" t="s">
        <v>198</v>
      </c>
      <c r="C8" s="26" t="s">
        <v>255</v>
      </c>
      <c r="D8" s="14"/>
      <c r="E8" s="22" t="s">
        <v>75</v>
      </c>
      <c r="F8" s="14" t="s">
        <v>78</v>
      </c>
      <c r="G8" s="14" t="s">
        <v>72</v>
      </c>
      <c r="H8" s="14"/>
      <c r="I8" s="14" t="s">
        <v>76</v>
      </c>
      <c r="J8" s="14"/>
      <c r="K8" s="14"/>
      <c r="L8" s="14"/>
      <c r="M8" s="14"/>
      <c r="N8" s="20" t="s">
        <v>5</v>
      </c>
      <c r="O8" s="29" t="s">
        <v>77</v>
      </c>
      <c r="P8" s="14">
        <v>1</v>
      </c>
      <c r="Q8" s="14">
        <v>1</v>
      </c>
      <c r="R8"/>
      <c r="S8"/>
      <c r="T8" s="29" t="s">
        <v>261</v>
      </c>
      <c r="U8" s="29"/>
      <c r="V8" s="41" t="s">
        <v>124</v>
      </c>
      <c r="W8" s="38" t="s">
        <v>73</v>
      </c>
    </row>
    <row r="9" spans="1:23" ht="12.75" customHeight="1" x14ac:dyDescent="0.2">
      <c r="W9" s="1"/>
    </row>
    <row r="10" spans="1:23" ht="12.75" customHeight="1" x14ac:dyDescent="0.2">
      <c r="W10" s="1"/>
    </row>
    <row r="11" spans="1:23" ht="12.75" customHeight="1" x14ac:dyDescent="0.2">
      <c r="W11" s="1"/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opLeftCell="P1" workbookViewId="0">
      <selection activeCell="W1" sqref="W1"/>
    </sheetView>
  </sheetViews>
  <sheetFormatPr defaultColWidth="11" defaultRowHeight="12.75" x14ac:dyDescent="0.2"/>
  <cols>
    <col min="1" max="1" width="35" style="1" customWidth="1"/>
    <col min="2" max="2" width="18.85546875" style="1" customWidth="1"/>
    <col min="3" max="3" width="21.7109375" style="1" customWidth="1"/>
    <col min="4" max="4" width="19.85546875" style="1" customWidth="1"/>
    <col min="5" max="5" width="28.5703125" style="1" customWidth="1"/>
    <col min="6" max="14" width="11" style="1"/>
    <col min="15" max="15" width="19.42578125" style="1" customWidth="1"/>
    <col min="16" max="17" width="11" style="1"/>
    <col min="20" max="20" width="18.7109375" customWidth="1"/>
    <col min="21" max="21" width="18.7109375" style="29" customWidth="1"/>
    <col min="22" max="22" width="11" style="41"/>
    <col min="23" max="23" width="63.42578125" style="1" customWidth="1"/>
    <col min="24" max="16384" width="11" style="1"/>
  </cols>
  <sheetData>
    <row r="1" spans="1:23" s="12" customFormat="1" ht="32.25" customHeight="1" x14ac:dyDescent="0.2">
      <c r="A1" s="11" t="s">
        <v>20</v>
      </c>
      <c r="B1" s="81" t="s">
        <v>15</v>
      </c>
      <c r="C1" s="11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202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122</v>
      </c>
      <c r="S1" s="11" t="s">
        <v>123</v>
      </c>
      <c r="T1" s="81" t="s">
        <v>259</v>
      </c>
      <c r="U1" s="81" t="s">
        <v>260</v>
      </c>
      <c r="V1" s="40" t="s">
        <v>121</v>
      </c>
      <c r="W1" s="11" t="s">
        <v>14</v>
      </c>
    </row>
    <row r="2" spans="1:23" customFormat="1" ht="26.45" customHeight="1" x14ac:dyDescent="0.2">
      <c r="A2" s="29" t="str">
        <f>CONCATENATE("MODE_",B2,"_",C2)</f>
        <v>MODE_WS_GO_LOADED</v>
      </c>
      <c r="B2" s="29" t="s">
        <v>198</v>
      </c>
      <c r="C2" s="29" t="s">
        <v>144</v>
      </c>
      <c r="D2" s="29"/>
      <c r="E2" s="29" t="s">
        <v>152</v>
      </c>
      <c r="F2" s="41" t="s">
        <v>153</v>
      </c>
      <c r="G2" s="41">
        <v>100</v>
      </c>
      <c r="I2" s="41">
        <v>0</v>
      </c>
      <c r="O2" s="41" t="s">
        <v>145</v>
      </c>
      <c r="T2" s="29" t="s">
        <v>261</v>
      </c>
      <c r="U2" s="29"/>
      <c r="V2" s="41" t="s">
        <v>124</v>
      </c>
      <c r="W2" t="s">
        <v>146</v>
      </c>
    </row>
    <row r="3" spans="1:23" customFormat="1" ht="26.45" customHeight="1" x14ac:dyDescent="0.2">
      <c r="A3" s="29" t="str">
        <f>CONCATENATE("MODE_",B3,"_",C3)</f>
        <v>MODE_WS_GO_STANDBY</v>
      </c>
      <c r="B3" s="29" t="s">
        <v>198</v>
      </c>
      <c r="C3" s="29" t="s">
        <v>147</v>
      </c>
      <c r="D3" s="29"/>
      <c r="E3" s="29" t="s">
        <v>152</v>
      </c>
      <c r="F3" s="41" t="s">
        <v>153</v>
      </c>
      <c r="G3" s="41">
        <v>101</v>
      </c>
      <c r="I3" s="41">
        <v>0</v>
      </c>
      <c r="O3" s="53" t="s">
        <v>148</v>
      </c>
      <c r="T3" s="29" t="s">
        <v>261</v>
      </c>
      <c r="U3" s="29"/>
      <c r="V3" s="41" t="s">
        <v>124</v>
      </c>
      <c r="W3" s="54" t="s">
        <v>149</v>
      </c>
    </row>
    <row r="4" spans="1:23" customFormat="1" ht="26.45" customHeight="1" x14ac:dyDescent="0.2">
      <c r="A4" s="29" t="str">
        <f>CONCATENATE("MODE_",B4,"_",C4)</f>
        <v>MODE_WS_GO_ONLINE</v>
      </c>
      <c r="B4" s="29" t="s">
        <v>198</v>
      </c>
      <c r="C4" s="29" t="s">
        <v>150</v>
      </c>
      <c r="D4" s="29"/>
      <c r="E4" s="29" t="s">
        <v>152</v>
      </c>
      <c r="F4" s="41" t="s">
        <v>153</v>
      </c>
      <c r="G4" s="41">
        <v>102</v>
      </c>
      <c r="I4" s="41">
        <v>0</v>
      </c>
      <c r="O4" s="53" t="s">
        <v>145</v>
      </c>
      <c r="T4" s="29" t="s">
        <v>261</v>
      </c>
      <c r="U4" s="29"/>
      <c r="V4" s="41" t="s">
        <v>124</v>
      </c>
      <c r="W4" s="54" t="s">
        <v>151</v>
      </c>
    </row>
    <row r="5" spans="1:23" ht="26.45" customHeight="1" x14ac:dyDescent="0.2">
      <c r="V5" s="1"/>
    </row>
    <row r="6" spans="1:23" ht="26.45" customHeight="1" x14ac:dyDescent="0.2">
      <c r="V6" s="1"/>
    </row>
    <row r="7" spans="1:23" ht="26.45" customHeight="1" x14ac:dyDescent="0.2">
      <c r="V7" s="1"/>
    </row>
    <row r="8" spans="1:23" x14ac:dyDescent="0.2">
      <c r="V8" s="1"/>
    </row>
    <row r="9" spans="1:23" x14ac:dyDescent="0.2">
      <c r="V9" s="1"/>
    </row>
    <row r="10" spans="1:23" x14ac:dyDescent="0.2">
      <c r="V10" s="1"/>
    </row>
    <row r="11" spans="1:23" x14ac:dyDescent="0.2">
      <c r="V11" s="1"/>
    </row>
    <row r="12" spans="1:23" x14ac:dyDescent="0.2">
      <c r="V12" s="1"/>
    </row>
    <row r="13" spans="1:23" x14ac:dyDescent="0.2">
      <c r="V13" s="1"/>
    </row>
    <row r="14" spans="1:23" x14ac:dyDescent="0.2">
      <c r="V14" s="1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21" sqref="B21"/>
    </sheetView>
  </sheetViews>
  <sheetFormatPr defaultColWidth="11" defaultRowHeight="12.75" x14ac:dyDescent="0.2"/>
  <cols>
    <col min="1" max="2" width="22.42578125" style="23" customWidth="1"/>
    <col min="3" max="3" width="100.5703125" style="23" customWidth="1"/>
    <col min="4" max="16384" width="11" style="1"/>
  </cols>
  <sheetData>
    <row r="1" spans="1:3" s="52" customFormat="1" ht="32.25" customHeight="1" x14ac:dyDescent="0.2">
      <c r="A1" s="51" t="s">
        <v>141</v>
      </c>
      <c r="B1" s="51" t="s">
        <v>142</v>
      </c>
      <c r="C1" s="51" t="s">
        <v>21</v>
      </c>
    </row>
    <row r="2" spans="1:3" s="23" customFormat="1" ht="31.35" customHeight="1" x14ac:dyDescent="0.2">
      <c r="A2" s="23" t="s">
        <v>138</v>
      </c>
      <c r="B2" s="23" t="s">
        <v>143</v>
      </c>
      <c r="C2" s="69" t="s">
        <v>154</v>
      </c>
    </row>
    <row r="3" spans="1:3" s="72" customFormat="1" x14ac:dyDescent="0.2">
      <c r="A3" s="70">
        <v>44300</v>
      </c>
      <c r="B3" s="71" t="s">
        <v>187</v>
      </c>
      <c r="C3" s="71" t="s">
        <v>189</v>
      </c>
    </row>
    <row r="4" spans="1:3" s="72" customFormat="1" x14ac:dyDescent="0.2">
      <c r="A4" s="71"/>
      <c r="B4" s="71"/>
      <c r="C4" s="73" t="s">
        <v>188</v>
      </c>
    </row>
    <row r="5" spans="1:3" s="72" customFormat="1" x14ac:dyDescent="0.2">
      <c r="A5" s="71"/>
      <c r="B5" s="71"/>
      <c r="C5" s="74" t="s">
        <v>162</v>
      </c>
    </row>
    <row r="6" spans="1:3" s="72" customFormat="1" x14ac:dyDescent="0.2">
      <c r="A6" s="71"/>
      <c r="B6" s="71"/>
      <c r="C6" s="74" t="s">
        <v>163</v>
      </c>
    </row>
    <row r="7" spans="1:3" s="72" customFormat="1" x14ac:dyDescent="0.2">
      <c r="A7" s="71"/>
      <c r="B7" s="71"/>
      <c r="C7" s="74" t="s">
        <v>168</v>
      </c>
    </row>
    <row r="8" spans="1:3" s="72" customFormat="1" x14ac:dyDescent="0.2">
      <c r="A8" s="71"/>
      <c r="B8" s="71"/>
      <c r="C8" s="74" t="s">
        <v>166</v>
      </c>
    </row>
    <row r="9" spans="1:3" s="72" customFormat="1" x14ac:dyDescent="0.2">
      <c r="A9" s="71"/>
      <c r="B9" s="71"/>
      <c r="C9" s="74" t="s">
        <v>170</v>
      </c>
    </row>
    <row r="10" spans="1:3" s="72" customFormat="1" x14ac:dyDescent="0.2">
      <c r="A10" s="71"/>
      <c r="B10" s="71"/>
      <c r="C10" s="74" t="s">
        <v>169</v>
      </c>
    </row>
    <row r="11" spans="1:3" s="72" customFormat="1" x14ac:dyDescent="0.2">
      <c r="A11" s="71"/>
      <c r="B11" s="71"/>
      <c r="C11" s="74" t="s">
        <v>171</v>
      </c>
    </row>
    <row r="12" spans="1:3" s="72" customFormat="1" x14ac:dyDescent="0.2">
      <c r="A12" s="71"/>
      <c r="B12" s="71"/>
      <c r="C12" s="74" t="s">
        <v>172</v>
      </c>
    </row>
    <row r="13" spans="1:3" s="72" customFormat="1" x14ac:dyDescent="0.2">
      <c r="A13" s="71"/>
      <c r="B13" s="71"/>
      <c r="C13" s="74" t="s">
        <v>174</v>
      </c>
    </row>
    <row r="14" spans="1:3" s="72" customFormat="1" ht="15" customHeight="1" x14ac:dyDescent="0.2">
      <c r="A14" s="71"/>
      <c r="B14" s="71"/>
      <c r="C14" s="74" t="s">
        <v>175</v>
      </c>
    </row>
    <row r="15" spans="1:3" s="72" customFormat="1" ht="15" customHeight="1" x14ac:dyDescent="0.2">
      <c r="A15" s="71"/>
      <c r="B15" s="71"/>
      <c r="C15" s="74"/>
    </row>
    <row r="16" spans="1:3" x14ac:dyDescent="0.2">
      <c r="A16" s="23" t="s">
        <v>191</v>
      </c>
      <c r="B16" s="23" t="s">
        <v>196</v>
      </c>
      <c r="C16" s="23" t="s">
        <v>192</v>
      </c>
    </row>
    <row r="17" spans="1:3" x14ac:dyDescent="0.2">
      <c r="A17" s="23" t="s">
        <v>193</v>
      </c>
      <c r="C17" s="23" t="s">
        <v>194</v>
      </c>
    </row>
    <row r="18" spans="1:3" x14ac:dyDescent="0.2">
      <c r="C18" s="23" t="s">
        <v>195</v>
      </c>
    </row>
    <row r="19" spans="1:3" x14ac:dyDescent="0.2">
      <c r="A19" s="23" t="s">
        <v>200</v>
      </c>
      <c r="C19" s="23" t="s">
        <v>201</v>
      </c>
    </row>
    <row r="20" spans="1:3" x14ac:dyDescent="0.2">
      <c r="A20" s="75">
        <v>44609</v>
      </c>
      <c r="B20" s="23" t="s">
        <v>257</v>
      </c>
      <c r="C20" s="23" t="s">
        <v>256</v>
      </c>
    </row>
    <row r="21" spans="1:3" x14ac:dyDescent="0.2">
      <c r="A21" s="23" t="s">
        <v>263</v>
      </c>
      <c r="B21" s="23" t="s">
        <v>265</v>
      </c>
      <c r="C21" s="23" t="s">
        <v>264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Main</vt:lpstr>
      <vt:lpstr>GET</vt:lpstr>
      <vt:lpstr>SET</vt:lpstr>
      <vt:lpstr>CMD</vt:lpstr>
      <vt:lpstr>MODE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</dc:creator>
  <cp:lastModifiedBy>Pietro Bruno</cp:lastModifiedBy>
  <dcterms:created xsi:type="dcterms:W3CDTF">2014-06-30T13:30:33Z</dcterms:created>
  <dcterms:modified xsi:type="dcterms:W3CDTF">2022-08-22T08:12:15Z</dcterms:modified>
</cp:coreProperties>
</file>