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tente\Desktop\astri\VBoxCommon\"/>
    </mc:Choice>
  </mc:AlternateContent>
  <bookViews>
    <workbookView xWindow="765" yWindow="330" windowWidth="20370" windowHeight="10260" tabRatio="469"/>
  </bookViews>
  <sheets>
    <sheet name="Main" sheetId="1" r:id="rId1"/>
    <sheet name="GET" sheetId="2" r:id="rId2"/>
    <sheet name="SET" sheetId="3" r:id="rId3"/>
    <sheet name="CMD" sheetId="4" r:id="rId4"/>
    <sheet name="MODE" sheetId="5" r:id="rId5"/>
    <sheet name="Methods" sheetId="7" r:id="rId6"/>
    <sheet name="notes" sheetId="6" r:id="rId7"/>
  </sheets>
  <calcPr calcId="162913" iterateDelta="1E-4" concurrentCalc="0"/>
</workbook>
</file>

<file path=xl/calcChain.xml><?xml version="1.0" encoding="utf-8"?>
<calcChain xmlns="http://schemas.openxmlformats.org/spreadsheetml/2006/main">
  <c r="A28" i="2" l="1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3" i="3"/>
  <c r="A4" i="5"/>
  <c r="A3" i="5"/>
  <c r="A2" i="5"/>
  <c r="A3" i="2"/>
  <c r="A2" i="3"/>
  <c r="A5" i="4"/>
  <c r="A4" i="4"/>
  <c r="A3" i="4"/>
  <c r="A2" i="4"/>
  <c r="A7" i="4"/>
  <c r="A6" i="4"/>
  <c r="A13" i="2"/>
  <c r="A12" i="2"/>
  <c r="A11" i="2"/>
  <c r="A10" i="2"/>
  <c r="A9" i="2"/>
  <c r="A8" i="2"/>
  <c r="A7" i="2"/>
  <c r="A6" i="2"/>
  <c r="A5" i="2"/>
  <c r="A4" i="2"/>
  <c r="A2" i="2"/>
</calcChain>
</file>

<file path=xl/sharedStrings.xml><?xml version="1.0" encoding="utf-8"?>
<sst xmlns="http://schemas.openxmlformats.org/spreadsheetml/2006/main" count="479" uniqueCount="207">
  <si>
    <t>Assembly</t>
  </si>
  <si>
    <t>Description</t>
  </si>
  <si>
    <t>Device Name</t>
  </si>
  <si>
    <t>OPC UA address</t>
  </si>
  <si>
    <t>Beckhoff AMS Net Id</t>
  </si>
  <si>
    <t>ICD</t>
  </si>
  <si>
    <t>ICD Date</t>
  </si>
  <si>
    <t>Name of command</t>
  </si>
  <si>
    <t>Actionee</t>
  </si>
  <si>
    <t>Short name</t>
  </si>
  <si>
    <t>ADS variable</t>
  </si>
  <si>
    <t>OPC_UA node</t>
  </si>
  <si>
    <t>OPC UA Data type</t>
  </si>
  <si>
    <t>CMD/MODE value</t>
  </si>
  <si>
    <t>Default value</t>
  </si>
  <si>
    <t>Alarm low</t>
  </si>
  <si>
    <t>Alarm high</t>
  </si>
  <si>
    <t>Withdraw alarm low</t>
  </si>
  <si>
    <t>Withdraw alarm high</t>
  </si>
  <si>
    <t>Unit</t>
  </si>
  <si>
    <t>Operation modes</t>
  </si>
  <si>
    <t>Expected execution time (s)</t>
  </si>
  <si>
    <t>Maximum execution time (s)</t>
  </si>
  <si>
    <t>Int32</t>
  </si>
  <si>
    <t>Double</t>
  </si>
  <si>
    <t xml:space="preserve"> </t>
  </si>
  <si>
    <t>Mag/Sq Arcsec</t>
  </si>
  <si>
    <t>Hz</t>
  </si>
  <si>
    <t>Frequency of sensor in Hz</t>
  </si>
  <si>
    <t>Period of sensor in counts, counts occur at a rate of 460.8 kHz (14.7456MHz/32).</t>
  </si>
  <si>
    <t>Sec.</t>
  </si>
  <si>
    <t>Period of sensor in seconds with millisecond resolution</t>
  </si>
  <si>
    <t>yes</t>
    <phoneticPr fontId="0" type="noConversion"/>
  </si>
  <si>
    <t>Sky Quality Meter (SQM) opc-ua interface</t>
  </si>
  <si>
    <t>SQM</t>
  </si>
  <si>
    <t>The monitor reports the number of errors that has been occurred</t>
  </si>
  <si>
    <t>string</t>
  </si>
  <si>
    <t>The monitor reports the information about the required error. The format is (code,origin,class,timestamp) .  Class filed 1: Alarm 2: Error 3:Warning . The timestamp is in UTC format. Origin and Code are available in a separate document.</t>
  </si>
  <si>
    <t>The monitor reports the number of errors that has been recovered</t>
  </si>
  <si>
    <t>boolean</t>
  </si>
  <si>
    <t>false</t>
  </si>
  <si>
    <t>ns=2;s=sqm_error_number</t>
  </si>
  <si>
    <t>ns=2;s=sqm_error_information</t>
  </si>
  <si>
    <t>ns=2;s=sqm_error_recovering</t>
  </si>
  <si>
    <t>ns=2;s=sqm_error_number_recovered</t>
  </si>
  <si>
    <t>ns=2;s=sqm_error_number_outofrange</t>
  </si>
  <si>
    <t>ns=2;s=sqm_val</t>
  </si>
  <si>
    <t>ns=2;s=sqm_freq</t>
  </si>
  <si>
    <t>ns=2;s=sqm_temp</t>
  </si>
  <si>
    <t>ns=2;s=sqm_status</t>
  </si>
  <si>
    <t>ns=2;s=sqm_period_counts</t>
  </si>
  <si>
    <t>ns=2;s=sqm_period_sec</t>
  </si>
  <si>
    <t>ONLINE</t>
  </si>
  <si>
    <t>This command enables access to the information about the required error.</t>
  </si>
  <si>
    <t>TRUE</t>
  </si>
  <si>
    <t>FALSE</t>
  </si>
  <si>
    <t>This command empties the error buffer and reset all the error informations recorded.</t>
  </si>
  <si>
    <t>ns=2;s=sqm_error_info</t>
  </si>
  <si>
    <t>ns=2;s=sqm_error_reset</t>
  </si>
  <si>
    <t>--</t>
  </si>
  <si>
    <t>Command to read SQM values on demand</t>
  </si>
  <si>
    <t>to stop the SQM data update</t>
  </si>
  <si>
    <t>to resume the SQM data update</t>
  </si>
  <si>
    <t>Execute the SQM server shutdown if the value is set to 1</t>
  </si>
  <si>
    <t>ns=2;s=sqm_exec</t>
  </si>
  <si>
    <t>ns=2;s=sqm_updatestop</t>
  </si>
  <si>
    <t>ns=2;s=sqm_updateresume</t>
  </si>
  <si>
    <t>ns=2;s=sqm_servershutdown</t>
  </si>
  <si>
    <t>Y</t>
  </si>
  <si>
    <t>sec</t>
  </si>
  <si>
    <t>Change the device update time (value &gt;= 4)</t>
  </si>
  <si>
    <t>ICD_SQM_V10_2017_03_09</t>
  </si>
  <si>
    <t>Actor</t>
  </si>
  <si>
    <t>ALL</t>
  </si>
  <si>
    <t>IsMonitored</t>
  </si>
  <si>
    <t>IsArchived</t>
  </si>
  <si>
    <t>Temperature measured at light sensor in Celsius degrees</t>
  </si>
  <si>
    <t>^C</t>
  </si>
  <si>
    <t>this command returns a value that indicates the current status of the SQM: 0 = no error - device ok 1 = socket error 2 = host is NOT reachable 3 = connection failed 4 = string length error 5 = invalid string</t>
  </si>
  <si>
    <t>The monitor shosqm the lists of error that has been occurred and recovered. (1:True,2:False,...). The False status means that the corresponding error has been recovered.</t>
  </si>
  <si>
    <t>ns=2;s=sqm_raw_val</t>
  </si>
  <si>
    <t xml:space="preserve"> this command returns the raw value of the brightness of the sky; 0.00m = upperbrightness limit of the unit</t>
  </si>
  <si>
    <t xml:space="preserve"> this command returns the value of the brightness of the sky corrected for temperature (SQMcorr = SQMrep − 0.042 + 2.12 × 10−3 × T); 0.00m = upperbrightness limit of the unit</t>
  </si>
  <si>
    <t>EngGUI</t>
  </si>
  <si>
    <t>OpGUI</t>
  </si>
  <si>
    <t>MethodName</t>
  </si>
  <si>
    <t>MethodName_NodeId</t>
  </si>
  <si>
    <t>InputArgs</t>
  </si>
  <si>
    <t>InputArgs_NodeId</t>
  </si>
  <si>
    <t>OutArgs</t>
  </si>
  <si>
    <t>OutArgs_NodeId</t>
  </si>
  <si>
    <t>Date</t>
  </si>
  <si>
    <t>Version</t>
  </si>
  <si>
    <t>V200 (2.00)</t>
  </si>
  <si>
    <t>new ICD format</t>
  </si>
  <si>
    <t>07-sep-2023</t>
  </si>
  <si>
    <t>06-sep-2022</t>
  </si>
  <si>
    <t>add correction for temperature, add the new node ns=2;s=sqm_raw_val forraw values</t>
  </si>
  <si>
    <t xml:space="preserve"> SQMcorr = SQMrep − 0.042 + 2.12 × 10−3 × T</t>
  </si>
  <si>
    <t>Sampling Interval (s)</t>
  </si>
  <si>
    <t>NEWUPDATETIME</t>
  </si>
  <si>
    <t>VAL</t>
  </si>
  <si>
    <t>RAW_VAL</t>
  </si>
  <si>
    <t>FREQ</t>
  </si>
  <si>
    <t>PERIOD_COUNTS</t>
  </si>
  <si>
    <t>PERIOD_SEC</t>
  </si>
  <si>
    <t>TEMP</t>
  </si>
  <si>
    <t>STATUS</t>
  </si>
  <si>
    <t>ERROR_NUMBER</t>
  </si>
  <si>
    <t>ERROR_INFORMATION</t>
  </si>
  <si>
    <t>ERROR_RECOVERING</t>
  </si>
  <si>
    <t>ERROR_NUMBER_RECOVERED</t>
  </si>
  <si>
    <t>ERROR_NUMBER_OUTOFRANGE</t>
  </si>
  <si>
    <t>EXEC</t>
  </si>
  <si>
    <t>UPDATESTOP</t>
  </si>
  <si>
    <t>UPDATERESUME</t>
  </si>
  <si>
    <t>SERVERSHUTDOWN</t>
  </si>
  <si>
    <t>ERROR_INFO</t>
  </si>
  <si>
    <t>ERROR_RESET</t>
  </si>
  <si>
    <t>GO_LOADED</t>
  </si>
  <si>
    <t>INT32</t>
  </si>
  <si>
    <t>STANDBY</t>
  </si>
  <si>
    <t>This mode activates all the procedures to bring to LOADED status.</t>
  </si>
  <si>
    <t>GO_STANDBY</t>
  </si>
  <si>
    <t>ONLINE IDLE/LOADED</t>
  </si>
  <si>
    <t>This mode activates all the procedures to bring to STANDBY status.</t>
  </si>
  <si>
    <t>GO_ONLINE</t>
  </si>
  <si>
    <t>This mode activates all the procedures to bring to ONLINE status.</t>
  </si>
  <si>
    <t>ns=2;s=sqm_state_transition</t>
  </si>
  <si>
    <t>sn=2;s=sqm_state_transition</t>
  </si>
  <si>
    <t>ERROR_INDEX</t>
  </si>
  <si>
    <t>int32</t>
  </si>
  <si>
    <t>no</t>
  </si>
  <si>
    <t>N</t>
  </si>
  <si>
    <t>index of the retrieve error</t>
  </si>
  <si>
    <t>ns=2;s=sqm_error_index</t>
  </si>
  <si>
    <t>ns=2;s=sqm_newupdatetime</t>
  </si>
  <si>
    <t>APP_NAME</t>
  </si>
  <si>
    <t>ns=2;s=serverApplicationName</t>
  </si>
  <si>
    <t>String</t>
  </si>
  <si>
    <t>AMA_WS_Server</t>
  </si>
  <si>
    <t>yes</t>
  </si>
  <si>
    <t>Server Application Name</t>
  </si>
  <si>
    <t>OPCUA_PORT</t>
  </si>
  <si>
    <t>ns=2;s=opcuaPort</t>
  </si>
  <si>
    <t>Server Port no.</t>
  </si>
  <si>
    <t>WEB_PORT</t>
  </si>
  <si>
    <t>ns=2;s=webPort</t>
  </si>
  <si>
    <t>Web Server Port no. (not used)</t>
  </si>
  <si>
    <t>APP_START_TIME</t>
  </si>
  <si>
    <t>ns=2;s=startTime</t>
  </si>
  <si>
    <t>Server run start time</t>
  </si>
  <si>
    <t>SERIAL_NUMBER</t>
  </si>
  <si>
    <t>ns=2;s=serialNumber</t>
  </si>
  <si>
    <t>WS1</t>
  </si>
  <si>
    <t>Serial Number</t>
  </si>
  <si>
    <t>ICD_FILE_NAME</t>
  </si>
  <si>
    <t>ns=2;s=ICDName</t>
  </si>
  <si>
    <t>Table file name (not used)</t>
  </si>
  <si>
    <t>PROSYS_SDK_VERSION</t>
  </si>
  <si>
    <t>ns=2;s=prosysSdkVersion</t>
  </si>
  <si>
    <t>Prosys SDK version</t>
  </si>
  <si>
    <t>CURRENT_SESSION_NUMBER</t>
  </si>
  <si>
    <t>ns=2;s=currentSessionNumber</t>
  </si>
  <si>
    <t>N0. of opcua clients connected</t>
  </si>
  <si>
    <t>SESSIONS_NAME</t>
  </si>
  <si>
    <t>ns=2;s=sessionsName</t>
  </si>
  <si>
    <t>String[100]</t>
  </si>
  <si>
    <t xml:space="preserve">sessions (clients) name </t>
  </si>
  <si>
    <t>RANDOM_GENERATOR_CODE</t>
  </si>
  <si>
    <t>ns=2;s=randomGeneratorCode</t>
  </si>
  <si>
    <t>not used</t>
  </si>
  <si>
    <t>VERBOSE_STATUS</t>
  </si>
  <si>
    <t>ns=2;s=verboseStatus</t>
  </si>
  <si>
    <t>true</t>
  </si>
  <si>
    <t>verbose status</t>
  </si>
  <si>
    <t>HEARTBEAT</t>
  </si>
  <si>
    <t>ns=2;s=heartbeat</t>
  </si>
  <si>
    <t>heartBeat</t>
  </si>
  <si>
    <t>ns=2;s=discoveryServer</t>
  </si>
  <si>
    <t>DISCOVERI_SERVER_URL</t>
  </si>
  <si>
    <t>opc.tcp://10.10.1.175:48440</t>
  </si>
  <si>
    <t>Discovery Server</t>
  </si>
  <si>
    <t>ns=2;s=sqm_isotstamp</t>
  </si>
  <si>
    <t>Time stamp in ISO format</t>
  </si>
  <si>
    <t>ISO_TIME_STAMP</t>
  </si>
  <si>
    <t>PROPERTIES_FILE</t>
  </si>
  <si>
    <t>ns=2;s=propertiesFile</t>
  </si>
  <si>
    <t>properties file name</t>
  </si>
  <si>
    <t>sq1.properties</t>
  </si>
  <si>
    <t>20-dec-2022</t>
  </si>
  <si>
    <t>V210 (2.10)</t>
  </si>
  <si>
    <t>add file properties as args and add node ns=2;s=propertiesFile (GET)</t>
  </si>
  <si>
    <t>20-dec-2023</t>
  </si>
  <si>
    <t>Add SQM1, SQM2, SQM3 on Main form</t>
  </si>
  <si>
    <t>SQM1</t>
  </si>
  <si>
    <t>discoveryServerUrl</t>
  </si>
  <si>
    <t>opc.tcp://10.10.1.75:48400</t>
  </si>
  <si>
    <t>Component Name</t>
  </si>
  <si>
    <t>SQMConnector1</t>
  </si>
  <si>
    <t>SQM2</t>
  </si>
  <si>
    <t>SQMConnector2</t>
  </si>
  <si>
    <t>SQM3</t>
  </si>
  <si>
    <t>SQMConnector3</t>
  </si>
  <si>
    <t>opc.tcp://10.10.1.76:62750/OPCUA/AMA_SQM1_Server</t>
  </si>
  <si>
    <t>opc.tcp://10.10.1.76:62751/OPCUA/AMA_SQM2_Server</t>
  </si>
  <si>
    <t>opc.tcp://10.10.1.76:62752/OPCUA/AMA_SQM3_Server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</si>
</sst>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"/>
  </numFmts>
  <fonts count="13" x14ac:knownFonts="1"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rgb="FF000000"/>
      <name val="Calibri"/>
    </font>
    <font>
      <sz val="10"/>
      <color rgb="FF000000"/>
      <name val="Calibri"/>
      <family val="2"/>
    </font>
    <font>
      <sz val="10"/>
      <color indexed="63"/>
      <name val="Calibri"/>
      <family val="2"/>
    </font>
    <font>
      <sz val="9"/>
      <color indexed="8"/>
      <name val="Calibri"/>
      <family val="2"/>
    </font>
    <font>
      <sz val="10"/>
      <name val="Calibri"/>
      <family val="2"/>
    </font>
    <font>
      <b/>
      <sz val="10"/>
      <color indexed="8"/>
      <name val="Arial"/>
      <family val="2"/>
    </font>
    <font>
      <b/>
      <sz val="10"/>
      <name val="Calibri"/>
      <family val="2"/>
    </font>
    <font>
      <sz val="10"/>
      <color rgb="FF000000"/>
      <name val="Calibri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theme="9" tint="0.39997558519241921"/>
        <bgColor indexed="3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31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8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ont="1" applyFill="1" applyBorder="1"/>
    <xf numFmtId="0" fontId="0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left"/>
    </xf>
    <xf numFmtId="164" fontId="0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3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/>
    <xf numFmtId="49" fontId="0" fillId="0" borderId="0" xfId="0" applyNumberFormat="1"/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49" fontId="3" fillId="8" borderId="1" xfId="0" applyNumberFormat="1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11" borderId="2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6E3B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1373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"/>
  <sheetViews>
    <sheetView tabSelected="1" zoomScale="75" zoomScaleNormal="75" workbookViewId="0">
      <selection activeCell="D4" sqref="D4"/>
    </sheetView>
  </sheetViews>
  <sheetFormatPr defaultColWidth="10" defaultRowHeight="12" customHeight="1" x14ac:dyDescent="0.2"/>
  <cols>
    <col min="1" max="1" width="17.28515625" style="1" customWidth="1"/>
    <col min="2" max="2" width="52" style="2" customWidth="1"/>
    <col min="3" max="3" width="33.28515625" style="1" customWidth="1"/>
    <col min="4" max="4" width="60.5703125" style="1" customWidth="1"/>
    <col min="5" max="5" width="20.140625" style="1" customWidth="1"/>
    <col min="6" max="6" width="39.140625" style="1" customWidth="1"/>
    <col min="7" max="7" width="31.5703125" style="1" customWidth="1"/>
    <col min="8" max="8" width="28.5703125" style="1" customWidth="1"/>
    <col min="9" max="9" width="36.85546875" style="1" customWidth="1"/>
    <col min="10" max="13" width="10" style="1"/>
    <col min="14" max="14" width="9.85546875" style="1" customWidth="1"/>
    <col min="15" max="15" width="9.28515625" style="1" customWidth="1"/>
    <col min="16" max="16384" width="10" style="1"/>
  </cols>
  <sheetData>
    <row r="1" spans="1:9" ht="24.75" customHeight="1" x14ac:dyDescent="0.2">
      <c r="A1" s="3" t="s">
        <v>0</v>
      </c>
      <c r="B1" s="4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t="s">
        <v>198</v>
      </c>
      <c r="I1" s="1" t="s">
        <v>196</v>
      </c>
    </row>
    <row r="2" spans="1:9" s="7" customFormat="1" ht="90" customHeight="1" x14ac:dyDescent="0.2">
      <c r="A2" s="5" t="s">
        <v>195</v>
      </c>
      <c r="B2" s="6" t="s">
        <v>33</v>
      </c>
      <c r="C2" s="7" t="s">
        <v>195</v>
      </c>
      <c r="D2" s="7" t="s">
        <v>204</v>
      </c>
      <c r="F2" s="7" t="s">
        <v>71</v>
      </c>
      <c r="G2" s="8">
        <v>44917</v>
      </c>
      <c r="H2" s="7" t="s">
        <v>199</v>
      </c>
      <c r="I2" s="7" t="s">
        <v>197</v>
      </c>
    </row>
    <row r="3" spans="1:9" ht="26.25" customHeight="1" x14ac:dyDescent="0.2">
      <c r="A3" s="5" t="s">
        <v>200</v>
      </c>
      <c r="B3" s="6" t="s">
        <v>33</v>
      </c>
      <c r="C3" s="7" t="s">
        <v>200</v>
      </c>
      <c r="D3" s="7" t="s">
        <v>205</v>
      </c>
      <c r="E3" s="7"/>
      <c r="F3" s="7" t="s">
        <v>71</v>
      </c>
      <c r="G3" s="8">
        <v>44918</v>
      </c>
      <c r="H3" s="7" t="s">
        <v>201</v>
      </c>
      <c r="I3" s="7" t="s">
        <v>197</v>
      </c>
    </row>
    <row r="4" spans="1:9" ht="35.25" customHeight="1" x14ac:dyDescent="0.2">
      <c r="A4" s="5" t="s">
        <v>202</v>
      </c>
      <c r="B4" s="6" t="s">
        <v>33</v>
      </c>
      <c r="C4" s="7" t="s">
        <v>202</v>
      </c>
      <c r="D4" s="7" t="s">
        <v>206</v>
      </c>
      <c r="E4" s="7"/>
      <c r="F4" s="7" t="s">
        <v>71</v>
      </c>
      <c r="G4" s="8">
        <v>44919</v>
      </c>
      <c r="H4" s="7" t="s">
        <v>203</v>
      </c>
      <c r="I4" s="7" t="s">
        <v>197</v>
      </c>
    </row>
  </sheetData>
  <sheetProtection selectLockedCells="1" selectUnlockedCells="1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opLeftCell="A12" workbookViewId="0">
      <pane xSplit="1" topLeftCell="Q1" activePane="topRight" state="frozen"/>
      <selection pane="topRight" activeCell="V28" sqref="V28"/>
    </sheetView>
  </sheetViews>
  <sheetFormatPr defaultColWidth="17.140625" defaultRowHeight="34.9" customHeight="1" x14ac:dyDescent="0.2"/>
  <cols>
    <col min="1" max="1" width="39.28515625" style="17" customWidth="1"/>
    <col min="2" max="2" width="16.5703125" style="17" customWidth="1"/>
    <col min="3" max="3" width="31.42578125" style="17" customWidth="1"/>
    <col min="4" max="4" width="9.5703125" style="17" customWidth="1"/>
    <col min="5" max="5" width="34.7109375" style="17" customWidth="1"/>
    <col min="6" max="8" width="16.5703125" style="17" customWidth="1"/>
    <col min="9" max="9" width="10.7109375" style="17" customWidth="1"/>
    <col min="10" max="11" width="16.5703125" style="17" customWidth="1"/>
    <col min="12" max="19" width="17.140625" style="17"/>
    <col min="20" max="21" width="21.7109375" style="37" customWidth="1"/>
    <col min="22" max="22" width="82" style="9" customWidth="1"/>
    <col min="23" max="16384" width="17.140625" style="10"/>
  </cols>
  <sheetData>
    <row r="1" spans="1:22" s="45" customFormat="1" ht="32.25" customHeight="1" x14ac:dyDescent="0.2">
      <c r="A1" s="43" t="s">
        <v>7</v>
      </c>
      <c r="B1" s="43" t="s">
        <v>2</v>
      </c>
      <c r="C1" s="33" t="s">
        <v>9</v>
      </c>
      <c r="D1" s="43" t="s">
        <v>10</v>
      </c>
      <c r="E1" s="43" t="s">
        <v>11</v>
      </c>
      <c r="F1" s="43" t="s">
        <v>12</v>
      </c>
      <c r="G1" s="43" t="s">
        <v>13</v>
      </c>
      <c r="H1" s="43" t="s">
        <v>99</v>
      </c>
      <c r="I1" s="43" t="s">
        <v>14</v>
      </c>
      <c r="J1" s="43" t="s">
        <v>15</v>
      </c>
      <c r="K1" s="43" t="s">
        <v>16</v>
      </c>
      <c r="L1" s="43" t="s">
        <v>17</v>
      </c>
      <c r="M1" s="43" t="s">
        <v>18</v>
      </c>
      <c r="N1" s="43" t="s">
        <v>19</v>
      </c>
      <c r="O1" s="43" t="s">
        <v>20</v>
      </c>
      <c r="P1" s="43" t="s">
        <v>21</v>
      </c>
      <c r="Q1" s="43" t="s">
        <v>22</v>
      </c>
      <c r="R1" s="44" t="s">
        <v>74</v>
      </c>
      <c r="S1" s="43" t="s">
        <v>75</v>
      </c>
      <c r="T1" s="33" t="s">
        <v>83</v>
      </c>
      <c r="U1" s="33" t="s">
        <v>84</v>
      </c>
      <c r="V1" s="33" t="s">
        <v>1</v>
      </c>
    </row>
    <row r="2" spans="1:22" s="15" customFormat="1" ht="34.9" customHeight="1" x14ac:dyDescent="0.2">
      <c r="A2" s="12" t="str">
        <f t="shared" ref="A2:A25" si="0">CONCATENATE("GET_", B2,"_",C2)</f>
        <v>GET_SQM_VAL</v>
      </c>
      <c r="B2" s="13" t="s">
        <v>34</v>
      </c>
      <c r="C2" s="13" t="s">
        <v>101</v>
      </c>
      <c r="D2" s="17"/>
      <c r="E2" s="13" t="s">
        <v>46</v>
      </c>
      <c r="F2" s="16" t="s">
        <v>24</v>
      </c>
      <c r="G2" s="17"/>
      <c r="H2" s="13">
        <v>10</v>
      </c>
      <c r="I2" s="17"/>
      <c r="J2" s="13">
        <v>0</v>
      </c>
      <c r="K2" s="13">
        <v>99</v>
      </c>
      <c r="L2" s="13"/>
      <c r="M2" s="13"/>
      <c r="N2" s="13" t="s">
        <v>26</v>
      </c>
      <c r="O2" s="13"/>
      <c r="P2" s="13">
        <v>1</v>
      </c>
      <c r="Q2" s="13">
        <v>4</v>
      </c>
      <c r="R2" s="18" t="s">
        <v>32</v>
      </c>
      <c r="S2" s="18" t="s">
        <v>32</v>
      </c>
      <c r="T2" s="34" t="s">
        <v>68</v>
      </c>
      <c r="U2" s="34"/>
      <c r="V2" s="14" t="s">
        <v>82</v>
      </c>
    </row>
    <row r="3" spans="1:22" s="15" customFormat="1" ht="34.9" customHeight="1" x14ac:dyDescent="0.2">
      <c r="A3" s="12" t="str">
        <f t="shared" ref="A3" si="1">CONCATENATE("GET_", B3,"_",C3)</f>
        <v>GET_SQM_RAW_VAL</v>
      </c>
      <c r="B3" s="13" t="s">
        <v>34</v>
      </c>
      <c r="C3" s="13" t="s">
        <v>102</v>
      </c>
      <c r="D3" s="17"/>
      <c r="E3" s="13" t="s">
        <v>80</v>
      </c>
      <c r="F3" s="16" t="s">
        <v>24</v>
      </c>
      <c r="G3" s="17"/>
      <c r="H3" s="13">
        <v>10</v>
      </c>
      <c r="I3" s="17"/>
      <c r="J3" s="13">
        <v>0</v>
      </c>
      <c r="K3" s="13">
        <v>99</v>
      </c>
      <c r="L3" s="13"/>
      <c r="M3" s="13"/>
      <c r="N3" s="13" t="s">
        <v>26</v>
      </c>
      <c r="O3" s="13"/>
      <c r="P3" s="13">
        <v>1</v>
      </c>
      <c r="Q3" s="13">
        <v>4</v>
      </c>
      <c r="R3" s="18" t="s">
        <v>32</v>
      </c>
      <c r="S3" s="18" t="s">
        <v>32</v>
      </c>
      <c r="T3" s="34" t="s">
        <v>68</v>
      </c>
      <c r="U3" s="34"/>
      <c r="V3" s="14" t="s">
        <v>81</v>
      </c>
    </row>
    <row r="4" spans="1:22" s="15" customFormat="1" ht="34.9" customHeight="1" x14ac:dyDescent="0.2">
      <c r="A4" s="12" t="str">
        <f t="shared" si="0"/>
        <v>GET_SQM_FREQ</v>
      </c>
      <c r="B4" s="13" t="s">
        <v>34</v>
      </c>
      <c r="C4" s="13" t="s">
        <v>103</v>
      </c>
      <c r="D4" s="17"/>
      <c r="E4" s="13" t="s">
        <v>47</v>
      </c>
      <c r="F4" s="16" t="s">
        <v>23</v>
      </c>
      <c r="G4" s="17"/>
      <c r="H4" s="13">
        <v>10</v>
      </c>
      <c r="I4" s="17"/>
      <c r="J4" s="13">
        <v>0</v>
      </c>
      <c r="K4" s="13">
        <v>99999</v>
      </c>
      <c r="L4" s="13"/>
      <c r="M4" s="13"/>
      <c r="N4" s="13" t="s">
        <v>27</v>
      </c>
      <c r="O4" s="13"/>
      <c r="P4" s="13">
        <v>1</v>
      </c>
      <c r="Q4" s="13">
        <v>4</v>
      </c>
      <c r="R4" s="18" t="s">
        <v>32</v>
      </c>
      <c r="S4" s="18" t="s">
        <v>32</v>
      </c>
      <c r="T4" s="34" t="s">
        <v>68</v>
      </c>
      <c r="U4" s="34"/>
      <c r="V4" s="14" t="s">
        <v>28</v>
      </c>
    </row>
    <row r="5" spans="1:22" s="15" customFormat="1" ht="34.9" customHeight="1" x14ac:dyDescent="0.2">
      <c r="A5" s="12" t="str">
        <f t="shared" si="0"/>
        <v>GET_SQM_PERIOD_COUNTS</v>
      </c>
      <c r="B5" s="13" t="s">
        <v>34</v>
      </c>
      <c r="C5" s="13" t="s">
        <v>104</v>
      </c>
      <c r="D5" s="17"/>
      <c r="E5" s="13" t="s">
        <v>50</v>
      </c>
      <c r="F5" s="16" t="s">
        <v>23</v>
      </c>
      <c r="G5" s="17"/>
      <c r="H5" s="13">
        <v>10</v>
      </c>
      <c r="I5" s="17"/>
      <c r="J5" s="13">
        <v>0</v>
      </c>
      <c r="K5" s="13">
        <v>99999</v>
      </c>
      <c r="L5" s="13"/>
      <c r="M5" s="13"/>
      <c r="N5" s="13" t="s">
        <v>25</v>
      </c>
      <c r="O5" s="13"/>
      <c r="P5" s="13">
        <v>1</v>
      </c>
      <c r="Q5" s="13">
        <v>4</v>
      </c>
      <c r="R5" s="18" t="s">
        <v>32</v>
      </c>
      <c r="S5" s="18" t="s">
        <v>32</v>
      </c>
      <c r="T5" s="34" t="s">
        <v>68</v>
      </c>
      <c r="U5" s="34"/>
      <c r="V5" s="14" t="s">
        <v>29</v>
      </c>
    </row>
    <row r="6" spans="1:22" s="15" customFormat="1" ht="34.9" customHeight="1" x14ac:dyDescent="0.2">
      <c r="A6" s="12" t="str">
        <f t="shared" si="0"/>
        <v>GET_SQM_PERIOD_SEC</v>
      </c>
      <c r="B6" s="13" t="s">
        <v>34</v>
      </c>
      <c r="C6" s="13" t="s">
        <v>105</v>
      </c>
      <c r="D6" s="17"/>
      <c r="E6" s="13" t="s">
        <v>51</v>
      </c>
      <c r="F6" s="16" t="s">
        <v>24</v>
      </c>
      <c r="G6" s="17"/>
      <c r="H6" s="13">
        <v>10</v>
      </c>
      <c r="I6" s="17"/>
      <c r="J6" s="13">
        <v>0</v>
      </c>
      <c r="K6" s="13">
        <v>99999</v>
      </c>
      <c r="L6" s="13"/>
      <c r="M6" s="13"/>
      <c r="N6" s="13" t="s">
        <v>30</v>
      </c>
      <c r="O6" s="13"/>
      <c r="P6" s="13">
        <v>1</v>
      </c>
      <c r="Q6" s="13">
        <v>4</v>
      </c>
      <c r="R6" s="18" t="s">
        <v>32</v>
      </c>
      <c r="S6" s="18" t="s">
        <v>32</v>
      </c>
      <c r="T6" s="34" t="s">
        <v>68</v>
      </c>
      <c r="U6" s="34"/>
      <c r="V6" s="14" t="s">
        <v>31</v>
      </c>
    </row>
    <row r="7" spans="1:22" s="15" customFormat="1" ht="34.9" customHeight="1" x14ac:dyDescent="0.2">
      <c r="A7" s="12" t="str">
        <f t="shared" si="0"/>
        <v>GET_SQM_TEMP</v>
      </c>
      <c r="B7" s="13" t="s">
        <v>34</v>
      </c>
      <c r="C7" s="13" t="s">
        <v>106</v>
      </c>
      <c r="D7" s="17"/>
      <c r="E7" s="13" t="s">
        <v>48</v>
      </c>
      <c r="F7" s="16" t="s">
        <v>24</v>
      </c>
      <c r="G7" s="17"/>
      <c r="H7" s="13">
        <v>10</v>
      </c>
      <c r="I7" s="17"/>
      <c r="J7" s="13">
        <v>-99</v>
      </c>
      <c r="K7" s="13">
        <v>99</v>
      </c>
      <c r="L7" s="13"/>
      <c r="M7" s="13"/>
      <c r="N7" s="13" t="s">
        <v>77</v>
      </c>
      <c r="O7" s="13"/>
      <c r="P7" s="13">
        <v>1</v>
      </c>
      <c r="Q7" s="13">
        <v>4</v>
      </c>
      <c r="R7" s="18" t="s">
        <v>32</v>
      </c>
      <c r="S7" s="18" t="s">
        <v>32</v>
      </c>
      <c r="T7" s="34" t="s">
        <v>68</v>
      </c>
      <c r="U7" s="35"/>
      <c r="V7" s="14" t="s">
        <v>76</v>
      </c>
    </row>
    <row r="8" spans="1:22" s="15" customFormat="1" ht="34.9" customHeight="1" x14ac:dyDescent="0.2">
      <c r="A8" s="12" t="str">
        <f t="shared" si="0"/>
        <v>GET_SQM_STATUS</v>
      </c>
      <c r="B8" s="13" t="s">
        <v>34</v>
      </c>
      <c r="C8" s="13" t="s">
        <v>107</v>
      </c>
      <c r="D8" s="17"/>
      <c r="E8" s="13" t="s">
        <v>49</v>
      </c>
      <c r="F8" s="16" t="s">
        <v>23</v>
      </c>
      <c r="G8" s="17"/>
      <c r="H8" s="13">
        <v>10</v>
      </c>
      <c r="I8" s="17"/>
      <c r="J8" s="13">
        <v>0</v>
      </c>
      <c r="K8" s="13">
        <v>99</v>
      </c>
      <c r="L8" s="13"/>
      <c r="M8" s="13"/>
      <c r="N8" s="13" t="s">
        <v>25</v>
      </c>
      <c r="O8" s="13"/>
      <c r="P8" s="13">
        <v>1</v>
      </c>
      <c r="Q8" s="13">
        <v>4</v>
      </c>
      <c r="R8" s="18" t="s">
        <v>32</v>
      </c>
      <c r="S8" s="18" t="s">
        <v>32</v>
      </c>
      <c r="T8" s="34" t="s">
        <v>68</v>
      </c>
      <c r="U8" s="35"/>
      <c r="V8" s="14" t="s">
        <v>78</v>
      </c>
    </row>
    <row r="9" spans="1:22" s="22" customFormat="1" ht="34.9" customHeight="1" x14ac:dyDescent="0.2">
      <c r="A9" s="19" t="str">
        <f t="shared" si="0"/>
        <v>GET_SQM_ERROR_NUMBER</v>
      </c>
      <c r="B9" s="18" t="s">
        <v>34</v>
      </c>
      <c r="C9" s="20" t="s">
        <v>108</v>
      </c>
      <c r="D9" s="17"/>
      <c r="E9" s="18" t="s">
        <v>41</v>
      </c>
      <c r="F9" s="18" t="s">
        <v>131</v>
      </c>
      <c r="G9" s="17"/>
      <c r="H9" s="18">
        <v>5</v>
      </c>
      <c r="I9" s="17">
        <v>0</v>
      </c>
      <c r="J9" s="18"/>
      <c r="K9" s="18"/>
      <c r="L9" s="18"/>
      <c r="M9" s="18"/>
      <c r="N9" s="18"/>
      <c r="O9" s="18"/>
      <c r="P9" s="18">
        <v>1</v>
      </c>
      <c r="Q9" s="18">
        <v>2</v>
      </c>
      <c r="R9" s="18" t="s">
        <v>32</v>
      </c>
      <c r="S9" s="18" t="s">
        <v>32</v>
      </c>
      <c r="T9" s="34" t="s">
        <v>68</v>
      </c>
      <c r="U9" s="35"/>
      <c r="V9" s="21" t="s">
        <v>35</v>
      </c>
    </row>
    <row r="10" spans="1:22" s="22" customFormat="1" ht="34.9" customHeight="1" x14ac:dyDescent="0.2">
      <c r="A10" s="19" t="str">
        <f t="shared" si="0"/>
        <v>GET_SQM_ERROR_INFORMATION</v>
      </c>
      <c r="B10" s="18" t="s">
        <v>34</v>
      </c>
      <c r="C10" s="20" t="s">
        <v>109</v>
      </c>
      <c r="D10" s="17"/>
      <c r="E10" s="18" t="s">
        <v>42</v>
      </c>
      <c r="F10" s="18" t="s">
        <v>36</v>
      </c>
      <c r="G10" s="17"/>
      <c r="H10" s="18">
        <v>5</v>
      </c>
      <c r="I10" s="17"/>
      <c r="J10" s="18"/>
      <c r="K10" s="18"/>
      <c r="L10" s="18"/>
      <c r="M10" s="18"/>
      <c r="N10" s="18"/>
      <c r="O10" s="18"/>
      <c r="P10" s="18">
        <v>1</v>
      </c>
      <c r="Q10" s="18">
        <v>2</v>
      </c>
      <c r="R10" s="18" t="s">
        <v>32</v>
      </c>
      <c r="S10" s="18" t="s">
        <v>32</v>
      </c>
      <c r="T10" s="34" t="s">
        <v>68</v>
      </c>
      <c r="U10" s="36"/>
      <c r="V10" s="21" t="s">
        <v>37</v>
      </c>
    </row>
    <row r="11" spans="1:22" s="22" customFormat="1" ht="34.9" customHeight="1" x14ac:dyDescent="0.2">
      <c r="A11" s="19" t="str">
        <f t="shared" si="0"/>
        <v>GET_SQM_ERROR_RECOVERING</v>
      </c>
      <c r="B11" s="18" t="s">
        <v>34</v>
      </c>
      <c r="C11" s="20" t="s">
        <v>110</v>
      </c>
      <c r="D11" s="17"/>
      <c r="E11" s="18" t="s">
        <v>43</v>
      </c>
      <c r="F11" s="18" t="s">
        <v>36</v>
      </c>
      <c r="G11" s="17"/>
      <c r="H11" s="18">
        <v>5</v>
      </c>
      <c r="I11" s="17"/>
      <c r="J11" s="18"/>
      <c r="K11" s="18"/>
      <c r="L11" s="18"/>
      <c r="M11" s="18"/>
      <c r="N11" s="18"/>
      <c r="O11" s="18"/>
      <c r="P11" s="18">
        <v>1</v>
      </c>
      <c r="Q11" s="18">
        <v>2</v>
      </c>
      <c r="R11" s="18" t="s">
        <v>32</v>
      </c>
      <c r="S11" s="18" t="s">
        <v>32</v>
      </c>
      <c r="T11" s="34" t="s">
        <v>68</v>
      </c>
      <c r="U11" s="36"/>
      <c r="V11" s="21" t="s">
        <v>79</v>
      </c>
    </row>
    <row r="12" spans="1:22" s="22" customFormat="1" ht="34.9" customHeight="1" x14ac:dyDescent="0.2">
      <c r="A12" s="19" t="str">
        <f t="shared" si="0"/>
        <v>GET_SQM_ERROR_NUMBER_RECOVERED</v>
      </c>
      <c r="B12" s="18" t="s">
        <v>34</v>
      </c>
      <c r="C12" s="20" t="s">
        <v>111</v>
      </c>
      <c r="D12" s="17"/>
      <c r="E12" s="18" t="s">
        <v>44</v>
      </c>
      <c r="F12" s="18" t="s">
        <v>131</v>
      </c>
      <c r="G12" s="17"/>
      <c r="H12" s="18">
        <v>5</v>
      </c>
      <c r="I12" s="17">
        <v>0</v>
      </c>
      <c r="J12" s="18"/>
      <c r="K12" s="18"/>
      <c r="L12" s="18"/>
      <c r="M12" s="18"/>
      <c r="N12" s="18"/>
      <c r="O12" s="18"/>
      <c r="P12" s="18">
        <v>1</v>
      </c>
      <c r="Q12" s="18">
        <v>2</v>
      </c>
      <c r="R12" s="18" t="s">
        <v>32</v>
      </c>
      <c r="S12" s="18" t="s">
        <v>32</v>
      </c>
      <c r="T12" s="34" t="s">
        <v>68</v>
      </c>
      <c r="U12" s="36"/>
      <c r="V12" s="21" t="s">
        <v>38</v>
      </c>
    </row>
    <row r="13" spans="1:22" s="22" customFormat="1" ht="34.9" customHeight="1" x14ac:dyDescent="0.2">
      <c r="A13" s="19" t="str">
        <f t="shared" si="0"/>
        <v>GET_SQM_ERROR_NUMBER_OUTOFRANGE</v>
      </c>
      <c r="B13" s="18" t="s">
        <v>34</v>
      </c>
      <c r="C13" s="20" t="s">
        <v>112</v>
      </c>
      <c r="D13" s="17"/>
      <c r="E13" s="18" t="s">
        <v>45</v>
      </c>
      <c r="F13" s="18" t="s">
        <v>39</v>
      </c>
      <c r="G13" s="17"/>
      <c r="H13" s="18">
        <v>5</v>
      </c>
      <c r="I13" s="17" t="s">
        <v>40</v>
      </c>
      <c r="J13" s="18"/>
      <c r="K13" s="18"/>
      <c r="L13" s="18"/>
      <c r="M13" s="18"/>
      <c r="N13" s="18"/>
      <c r="O13" s="18"/>
      <c r="P13" s="18">
        <v>1</v>
      </c>
      <c r="Q13" s="18">
        <v>2</v>
      </c>
      <c r="R13" s="18" t="s">
        <v>32</v>
      </c>
      <c r="S13" s="18" t="s">
        <v>32</v>
      </c>
      <c r="T13" s="34" t="s">
        <v>68</v>
      </c>
      <c r="U13" s="36"/>
      <c r="V13" s="21" t="s">
        <v>38</v>
      </c>
    </row>
    <row r="14" spans="1:22" s="58" customFormat="1" ht="20.25" customHeight="1" x14ac:dyDescent="0.2">
      <c r="A14" s="59" t="str">
        <f t="shared" si="0"/>
        <v>GET_SQM_APP_NAME</v>
      </c>
      <c r="B14" s="18" t="s">
        <v>34</v>
      </c>
      <c r="C14" s="60" t="s">
        <v>137</v>
      </c>
      <c r="D14" s="23"/>
      <c r="E14" s="57" t="s">
        <v>138</v>
      </c>
      <c r="F14" s="57" t="s">
        <v>139</v>
      </c>
      <c r="G14" s="23"/>
      <c r="H14" s="57"/>
      <c r="I14" s="23" t="s">
        <v>140</v>
      </c>
      <c r="J14" s="57"/>
      <c r="K14" s="57"/>
      <c r="L14" s="57"/>
      <c r="M14" s="57"/>
      <c r="N14" s="57"/>
      <c r="O14" s="57"/>
      <c r="P14" s="57"/>
      <c r="Q14" s="57"/>
      <c r="R14" s="57" t="s">
        <v>132</v>
      </c>
      <c r="S14" s="57" t="s">
        <v>132</v>
      </c>
      <c r="T14" s="34" t="s">
        <v>68</v>
      </c>
      <c r="U14" s="61"/>
      <c r="V14" s="62" t="s">
        <v>142</v>
      </c>
    </row>
    <row r="15" spans="1:22" ht="12.75" customHeight="1" x14ac:dyDescent="0.2">
      <c r="A15" s="59" t="str">
        <f t="shared" si="0"/>
        <v>GET_SQM_OPCUA_PORT</v>
      </c>
      <c r="B15" s="18" t="s">
        <v>34</v>
      </c>
      <c r="C15" s="60" t="s">
        <v>143</v>
      </c>
      <c r="E15" s="17" t="s">
        <v>144</v>
      </c>
      <c r="F15" s="17" t="s">
        <v>23</v>
      </c>
      <c r="I15" s="17">
        <v>52620</v>
      </c>
      <c r="R15" s="57" t="s">
        <v>132</v>
      </c>
      <c r="S15" s="57" t="s">
        <v>132</v>
      </c>
      <c r="T15" s="34" t="s">
        <v>68</v>
      </c>
      <c r="U15" s="61"/>
      <c r="V15" s="63" t="s">
        <v>145</v>
      </c>
    </row>
    <row r="16" spans="1:22" ht="17.45" customHeight="1" x14ac:dyDescent="0.2">
      <c r="A16" s="59" t="str">
        <f t="shared" si="0"/>
        <v>GET_SQM_WEB_PORT</v>
      </c>
      <c r="B16" s="18" t="s">
        <v>34</v>
      </c>
      <c r="C16" s="60" t="s">
        <v>146</v>
      </c>
      <c r="E16" s="17" t="s">
        <v>147</v>
      </c>
      <c r="F16" s="17" t="s">
        <v>23</v>
      </c>
      <c r="I16" s="17">
        <v>0</v>
      </c>
      <c r="R16" s="57" t="s">
        <v>132</v>
      </c>
      <c r="S16" s="57" t="s">
        <v>132</v>
      </c>
      <c r="T16" s="34" t="s">
        <v>68</v>
      </c>
      <c r="U16" s="61"/>
      <c r="V16" s="63" t="s">
        <v>148</v>
      </c>
    </row>
    <row r="17" spans="1:22" ht="15" customHeight="1" x14ac:dyDescent="0.2">
      <c r="A17" s="59" t="str">
        <f t="shared" si="0"/>
        <v>GET_SQM_APP_START_TIME</v>
      </c>
      <c r="B17" s="18" t="s">
        <v>34</v>
      </c>
      <c r="C17" s="60" t="s">
        <v>149</v>
      </c>
      <c r="E17" s="17" t="s">
        <v>150</v>
      </c>
      <c r="F17" s="57" t="s">
        <v>139</v>
      </c>
      <c r="R17" s="57" t="s">
        <v>141</v>
      </c>
      <c r="S17" s="57" t="s">
        <v>132</v>
      </c>
      <c r="T17" s="34" t="s">
        <v>68</v>
      </c>
      <c r="U17" s="61"/>
      <c r="V17" s="63" t="s">
        <v>151</v>
      </c>
    </row>
    <row r="18" spans="1:22" ht="15" customHeight="1" x14ac:dyDescent="0.2">
      <c r="A18" s="59" t="str">
        <f t="shared" si="0"/>
        <v>GET_SQM_SERIAL_NUMBER</v>
      </c>
      <c r="B18" s="18" t="s">
        <v>34</v>
      </c>
      <c r="C18" s="60" t="s">
        <v>152</v>
      </c>
      <c r="E18" s="17" t="s">
        <v>153</v>
      </c>
      <c r="F18" s="57" t="s">
        <v>139</v>
      </c>
      <c r="I18" s="17" t="s">
        <v>154</v>
      </c>
      <c r="R18" s="57" t="s">
        <v>132</v>
      </c>
      <c r="S18" s="57" t="s">
        <v>132</v>
      </c>
      <c r="T18" s="34" t="s">
        <v>68</v>
      </c>
      <c r="U18" s="61"/>
      <c r="V18" s="63" t="s">
        <v>155</v>
      </c>
    </row>
    <row r="19" spans="1:22" ht="15" customHeight="1" x14ac:dyDescent="0.2">
      <c r="A19" s="59" t="str">
        <f t="shared" si="0"/>
        <v>GET_SQM_ICD_FILE_NAME</v>
      </c>
      <c r="B19" s="18" t="s">
        <v>34</v>
      </c>
      <c r="C19" s="60" t="s">
        <v>156</v>
      </c>
      <c r="E19" s="17" t="s">
        <v>157</v>
      </c>
      <c r="F19" s="57" t="s">
        <v>139</v>
      </c>
      <c r="R19" s="57" t="s">
        <v>141</v>
      </c>
      <c r="S19" s="57" t="s">
        <v>132</v>
      </c>
      <c r="T19" s="34" t="s">
        <v>68</v>
      </c>
      <c r="U19" s="61"/>
      <c r="V19" s="63" t="s">
        <v>158</v>
      </c>
    </row>
    <row r="20" spans="1:22" ht="15" customHeight="1" x14ac:dyDescent="0.2">
      <c r="A20" s="59" t="str">
        <f t="shared" si="0"/>
        <v>GET_SQM_PROSYS_SDK_VERSION</v>
      </c>
      <c r="B20" s="18" t="s">
        <v>34</v>
      </c>
      <c r="C20" s="60" t="s">
        <v>159</v>
      </c>
      <c r="E20" s="17" t="s">
        <v>160</v>
      </c>
      <c r="F20" s="57" t="s">
        <v>139</v>
      </c>
      <c r="R20" s="57" t="s">
        <v>132</v>
      </c>
      <c r="S20" s="57" t="s">
        <v>132</v>
      </c>
      <c r="T20" s="34" t="s">
        <v>68</v>
      </c>
      <c r="U20" s="61"/>
      <c r="V20" s="63" t="s">
        <v>161</v>
      </c>
    </row>
    <row r="21" spans="1:22" ht="15" customHeight="1" x14ac:dyDescent="0.2">
      <c r="A21" s="59" t="str">
        <f t="shared" si="0"/>
        <v>GET_SQM_CURRENT_SESSION_NUMBER</v>
      </c>
      <c r="B21" s="18" t="s">
        <v>34</v>
      </c>
      <c r="C21" s="60" t="s">
        <v>162</v>
      </c>
      <c r="E21" s="17" t="s">
        <v>163</v>
      </c>
      <c r="F21" s="57" t="s">
        <v>120</v>
      </c>
      <c r="R21" s="57" t="s">
        <v>132</v>
      </c>
      <c r="S21" s="57" t="s">
        <v>132</v>
      </c>
      <c r="T21" s="34" t="s">
        <v>68</v>
      </c>
      <c r="U21" s="61"/>
      <c r="V21" s="63" t="s">
        <v>164</v>
      </c>
    </row>
    <row r="22" spans="1:22" ht="15" customHeight="1" x14ac:dyDescent="0.2">
      <c r="A22" s="59" t="str">
        <f t="shared" si="0"/>
        <v>GET_SQM_SESSIONS_NAME</v>
      </c>
      <c r="B22" s="18" t="s">
        <v>34</v>
      </c>
      <c r="C22" s="60" t="s">
        <v>165</v>
      </c>
      <c r="E22" s="17" t="s">
        <v>166</v>
      </c>
      <c r="F22" s="57" t="s">
        <v>167</v>
      </c>
      <c r="R22" s="57" t="s">
        <v>132</v>
      </c>
      <c r="S22" s="57" t="s">
        <v>132</v>
      </c>
      <c r="T22" s="34" t="s">
        <v>68</v>
      </c>
      <c r="U22" s="61"/>
      <c r="V22" s="63" t="s">
        <v>168</v>
      </c>
    </row>
    <row r="23" spans="1:22" ht="15" customHeight="1" x14ac:dyDescent="0.2">
      <c r="A23" s="59" t="str">
        <f t="shared" si="0"/>
        <v>GET_SQM_RANDOM_GENERATOR_CODE</v>
      </c>
      <c r="B23" s="18" t="s">
        <v>34</v>
      </c>
      <c r="C23" s="60" t="s">
        <v>169</v>
      </c>
      <c r="E23" s="17" t="s">
        <v>170</v>
      </c>
      <c r="F23" s="57" t="s">
        <v>120</v>
      </c>
      <c r="I23" s="17">
        <v>0</v>
      </c>
      <c r="R23" s="57" t="s">
        <v>132</v>
      </c>
      <c r="S23" s="57" t="s">
        <v>132</v>
      </c>
      <c r="T23" s="34" t="s">
        <v>68</v>
      </c>
      <c r="U23" s="61"/>
      <c r="V23" s="63" t="s">
        <v>171</v>
      </c>
    </row>
    <row r="24" spans="1:22" ht="15" customHeight="1" x14ac:dyDescent="0.2">
      <c r="A24" s="59" t="str">
        <f t="shared" si="0"/>
        <v>GET_SQM_VERBOSE_STATUS</v>
      </c>
      <c r="B24" s="18" t="s">
        <v>34</v>
      </c>
      <c r="C24" s="60" t="s">
        <v>172</v>
      </c>
      <c r="E24" s="17" t="s">
        <v>173</v>
      </c>
      <c r="F24" s="57" t="s">
        <v>39</v>
      </c>
      <c r="I24" s="17" t="s">
        <v>174</v>
      </c>
      <c r="R24" s="57" t="s">
        <v>132</v>
      </c>
      <c r="S24" s="57" t="s">
        <v>132</v>
      </c>
      <c r="T24" s="34" t="s">
        <v>68</v>
      </c>
      <c r="U24" s="61"/>
      <c r="V24" s="63" t="s">
        <v>175</v>
      </c>
    </row>
    <row r="25" spans="1:22" s="67" customFormat="1" ht="22.7" customHeight="1" x14ac:dyDescent="0.2">
      <c r="A25" s="56" t="str">
        <f t="shared" si="0"/>
        <v>GET_SQM_HEARTBEAT</v>
      </c>
      <c r="B25" s="18" t="s">
        <v>34</v>
      </c>
      <c r="C25" s="55" t="s">
        <v>176</v>
      </c>
      <c r="D25" s="64"/>
      <c r="E25" s="55" t="s">
        <v>177</v>
      </c>
      <c r="F25" s="55" t="s">
        <v>131</v>
      </c>
      <c r="G25" s="55" t="s">
        <v>25</v>
      </c>
      <c r="H25" s="64">
        <v>1</v>
      </c>
      <c r="I25" s="65">
        <v>0</v>
      </c>
      <c r="J25" s="30"/>
      <c r="K25" s="55"/>
      <c r="L25" s="65"/>
      <c r="M25" s="55"/>
      <c r="N25" s="55"/>
      <c r="O25" s="55"/>
      <c r="P25" s="55">
        <v>1</v>
      </c>
      <c r="Q25" s="66">
        <v>1</v>
      </c>
      <c r="R25" s="57" t="s">
        <v>132</v>
      </c>
      <c r="S25" s="66" t="s">
        <v>132</v>
      </c>
      <c r="T25" s="34" t="s">
        <v>68</v>
      </c>
      <c r="U25" s="61"/>
      <c r="V25" s="67" t="s">
        <v>178</v>
      </c>
    </row>
    <row r="26" spans="1:22" s="67" customFormat="1" ht="22.7" customHeight="1" x14ac:dyDescent="0.2">
      <c r="A26" s="56" t="str">
        <f t="shared" ref="A26" si="2">CONCATENATE("GET_", B26,"_",C26)</f>
        <v>GET_SQM_DISCOVERI_SERVER_URL</v>
      </c>
      <c r="B26" s="18" t="s">
        <v>34</v>
      </c>
      <c r="C26" s="55" t="s">
        <v>180</v>
      </c>
      <c r="D26" s="64"/>
      <c r="E26" s="55" t="s">
        <v>179</v>
      </c>
      <c r="F26" s="55" t="s">
        <v>139</v>
      </c>
      <c r="G26" s="55" t="s">
        <v>25</v>
      </c>
      <c r="H26" s="64">
        <v>1</v>
      </c>
      <c r="I26" s="65" t="s">
        <v>181</v>
      </c>
      <c r="J26" s="30"/>
      <c r="K26" s="55"/>
      <c r="L26" s="65"/>
      <c r="M26" s="55"/>
      <c r="N26" s="55"/>
      <c r="O26" s="55"/>
      <c r="P26" s="55">
        <v>1</v>
      </c>
      <c r="Q26" s="66">
        <v>1</v>
      </c>
      <c r="R26" s="57" t="s">
        <v>132</v>
      </c>
      <c r="S26" s="66" t="s">
        <v>132</v>
      </c>
      <c r="T26" s="34" t="s">
        <v>68</v>
      </c>
      <c r="U26" s="61"/>
      <c r="V26" s="67" t="s">
        <v>182</v>
      </c>
    </row>
    <row r="27" spans="1:22" s="67" customFormat="1" ht="22.7" customHeight="1" x14ac:dyDescent="0.2">
      <c r="A27" s="56" t="str">
        <f t="shared" ref="A27:A28" si="3">CONCATENATE("GET_", B27,"_",C27)</f>
        <v>GET_SQM_ISO_TIME_STAMP</v>
      </c>
      <c r="B27" s="18" t="s">
        <v>34</v>
      </c>
      <c r="C27" s="55" t="s">
        <v>185</v>
      </c>
      <c r="D27" s="64"/>
      <c r="E27" s="55" t="s">
        <v>183</v>
      </c>
      <c r="F27" s="55" t="s">
        <v>139</v>
      </c>
      <c r="G27" s="55" t="s">
        <v>25</v>
      </c>
      <c r="H27" s="64">
        <v>1</v>
      </c>
      <c r="I27" s="65"/>
      <c r="J27" s="30"/>
      <c r="K27" s="55"/>
      <c r="L27" s="65"/>
      <c r="M27" s="55"/>
      <c r="N27" s="55"/>
      <c r="O27" s="55"/>
      <c r="P27" s="55">
        <v>1</v>
      </c>
      <c r="Q27" s="66">
        <v>1</v>
      </c>
      <c r="R27" s="57" t="s">
        <v>141</v>
      </c>
      <c r="S27" s="66" t="s">
        <v>141</v>
      </c>
      <c r="T27" s="34" t="s">
        <v>68</v>
      </c>
      <c r="U27" s="61"/>
      <c r="V27" s="67" t="s">
        <v>184</v>
      </c>
    </row>
    <row r="28" spans="1:22" ht="15" customHeight="1" x14ac:dyDescent="0.2">
      <c r="A28" s="59" t="str">
        <f t="shared" si="3"/>
        <v>GET_SQM_PROPERTIES_FILE</v>
      </c>
      <c r="B28" s="18" t="s">
        <v>34</v>
      </c>
      <c r="C28" s="60" t="s">
        <v>186</v>
      </c>
      <c r="E28" s="17" t="s">
        <v>187</v>
      </c>
      <c r="F28" s="57" t="s">
        <v>139</v>
      </c>
      <c r="I28" s="17" t="s">
        <v>189</v>
      </c>
      <c r="R28" s="57" t="s">
        <v>141</v>
      </c>
      <c r="S28" s="57" t="s">
        <v>141</v>
      </c>
      <c r="T28" s="34" t="s">
        <v>68</v>
      </c>
      <c r="U28" s="61"/>
      <c r="V28" s="68" t="s">
        <v>188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"/>
  <sheetViews>
    <sheetView workbookViewId="0">
      <selection activeCell="U1" sqref="U1:V1048576"/>
    </sheetView>
  </sheetViews>
  <sheetFormatPr defaultColWidth="17.140625" defaultRowHeight="12.75" customHeight="1" x14ac:dyDescent="0.2"/>
  <cols>
    <col min="1" max="1" width="30.28515625" style="1" customWidth="1"/>
    <col min="2" max="2" width="17.140625" style="1"/>
    <col min="3" max="3" width="29.85546875" style="1" customWidth="1"/>
    <col min="4" max="4" width="17.140625" style="1"/>
    <col min="5" max="5" width="39" style="1" customWidth="1"/>
    <col min="6" max="8" width="17.140625" style="1"/>
    <col min="9" max="9" width="16.5703125" style="9" customWidth="1"/>
    <col min="10" max="17" width="17.140625" style="1"/>
    <col min="18" max="18" width="17.140625" style="17"/>
    <col min="19" max="19" width="27.42578125" style="17" customWidth="1"/>
    <col min="20" max="21" width="21.7109375" style="37" customWidth="1"/>
    <col min="22" max="22" width="27.42578125" style="17" customWidth="1"/>
    <col min="23" max="23" width="36.28515625" style="1" customWidth="1"/>
    <col min="24" max="16384" width="17.140625" style="1"/>
  </cols>
  <sheetData>
    <row r="1" spans="1:23" s="51" customFormat="1" ht="32.25" customHeight="1" x14ac:dyDescent="0.2">
      <c r="A1" s="48" t="s">
        <v>7</v>
      </c>
      <c r="B1" s="48" t="s">
        <v>2</v>
      </c>
      <c r="C1" s="49" t="s">
        <v>9</v>
      </c>
      <c r="D1" s="48" t="s">
        <v>10</v>
      </c>
      <c r="E1" s="48" t="s">
        <v>11</v>
      </c>
      <c r="F1" s="48" t="s">
        <v>12</v>
      </c>
      <c r="G1" s="48" t="s">
        <v>13</v>
      </c>
      <c r="H1" s="48" t="s">
        <v>99</v>
      </c>
      <c r="I1" s="50" t="s">
        <v>14</v>
      </c>
      <c r="J1" s="50" t="s">
        <v>15</v>
      </c>
      <c r="K1" s="50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74</v>
      </c>
      <c r="S1" s="48" t="s">
        <v>75</v>
      </c>
      <c r="T1" s="49" t="s">
        <v>83</v>
      </c>
      <c r="U1" s="49" t="s">
        <v>84</v>
      </c>
      <c r="V1" s="49" t="s">
        <v>72</v>
      </c>
      <c r="W1" s="49" t="s">
        <v>1</v>
      </c>
    </row>
    <row r="2" spans="1:23" s="28" customFormat="1" ht="13.5" customHeight="1" x14ac:dyDescent="0.2">
      <c r="A2" s="17" t="str">
        <f>CONCATENATE("SET_",B2,"_",C2)</f>
        <v>SET_SQM_NEWUPDATETIME</v>
      </c>
      <c r="B2" s="23" t="s">
        <v>34</v>
      </c>
      <c r="C2" s="23" t="s">
        <v>100</v>
      </c>
      <c r="D2" s="23" t="s">
        <v>68</v>
      </c>
      <c r="E2" s="24" t="s">
        <v>136</v>
      </c>
      <c r="F2" s="23" t="s">
        <v>23</v>
      </c>
      <c r="G2" s="23"/>
      <c r="H2" s="23"/>
      <c r="I2" s="23">
        <v>10</v>
      </c>
      <c r="J2" s="23"/>
      <c r="K2" s="23"/>
      <c r="L2" s="23"/>
      <c r="M2" s="23"/>
      <c r="N2" s="25" t="s">
        <v>69</v>
      </c>
      <c r="O2" s="23"/>
      <c r="P2" s="23">
        <v>1</v>
      </c>
      <c r="Q2" s="23">
        <v>1</v>
      </c>
      <c r="T2" s="34" t="s">
        <v>68</v>
      </c>
      <c r="U2" s="34"/>
      <c r="V2" s="17" t="s">
        <v>73</v>
      </c>
      <c r="W2" s="23" t="s">
        <v>70</v>
      </c>
    </row>
    <row r="3" spans="1:23" s="22" customFormat="1" ht="16.899999999999999" customHeight="1" x14ac:dyDescent="0.2">
      <c r="A3" s="19" t="str">
        <f>CONCATENATE("SET_", B3,"_",C3)</f>
        <v>SET_SQM_ERROR_INDEX</v>
      </c>
      <c r="B3" s="23" t="s">
        <v>34</v>
      </c>
      <c r="C3" s="20" t="s">
        <v>130</v>
      </c>
      <c r="D3" s="23" t="s">
        <v>68</v>
      </c>
      <c r="E3" s="18" t="s">
        <v>135</v>
      </c>
      <c r="F3" s="18" t="s">
        <v>131</v>
      </c>
      <c r="G3" s="55" t="s">
        <v>25</v>
      </c>
      <c r="H3" s="55"/>
      <c r="I3" s="17">
        <v>0</v>
      </c>
      <c r="J3" s="18">
        <v>0</v>
      </c>
      <c r="K3" s="18">
        <v>9999</v>
      </c>
      <c r="L3" s="18"/>
      <c r="M3" s="18"/>
      <c r="N3" s="18"/>
      <c r="O3" s="18"/>
      <c r="P3" s="18">
        <v>1</v>
      </c>
      <c r="Q3" s="18">
        <v>2</v>
      </c>
      <c r="R3" s="18" t="s">
        <v>132</v>
      </c>
      <c r="S3" s="18" t="s">
        <v>132</v>
      </c>
      <c r="T3" s="30" t="s">
        <v>68</v>
      </c>
      <c r="U3" s="30" t="s">
        <v>133</v>
      </c>
      <c r="V3" s="56" t="s">
        <v>73</v>
      </c>
      <c r="W3" s="20" t="s">
        <v>134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"/>
  <sheetViews>
    <sheetView workbookViewId="0">
      <selection activeCell="G2" sqref="G2"/>
    </sheetView>
  </sheetViews>
  <sheetFormatPr defaultColWidth="17.140625" defaultRowHeight="12.75" customHeight="1" x14ac:dyDescent="0.2"/>
  <cols>
    <col min="1" max="1" width="28.7109375" style="1" customWidth="1"/>
    <col min="2" max="2" width="17.140625" style="1"/>
    <col min="3" max="3" width="20.85546875" style="1" customWidth="1"/>
    <col min="4" max="4" width="17.140625" style="1"/>
    <col min="5" max="5" width="23.5703125" style="1" customWidth="1"/>
    <col min="6" max="17" width="17.140625" style="1"/>
    <col min="18" max="19" width="21.7109375" style="37" customWidth="1"/>
    <col min="20" max="20" width="27.42578125" style="17" customWidth="1"/>
    <col min="21" max="21" width="21.7109375" style="37" customWidth="1"/>
    <col min="22" max="22" width="27.42578125" style="17" customWidth="1"/>
    <col min="23" max="23" width="79.5703125" style="1" customWidth="1"/>
    <col min="24" max="16384" width="17.140625" style="1"/>
  </cols>
  <sheetData>
    <row r="1" spans="1:23" s="51" customFormat="1" ht="32.25" customHeight="1" x14ac:dyDescent="0.2">
      <c r="A1" s="49" t="s">
        <v>7</v>
      </c>
      <c r="B1" s="48" t="s">
        <v>2</v>
      </c>
      <c r="C1" s="49" t="s">
        <v>9</v>
      </c>
      <c r="D1" s="48" t="s">
        <v>10</v>
      </c>
      <c r="E1" s="48" t="s">
        <v>11</v>
      </c>
      <c r="F1" s="48" t="s">
        <v>12</v>
      </c>
      <c r="G1" s="48" t="s">
        <v>13</v>
      </c>
      <c r="H1" s="48" t="s">
        <v>99</v>
      </c>
      <c r="I1" s="48" t="s">
        <v>14</v>
      </c>
      <c r="J1" s="48" t="s">
        <v>15</v>
      </c>
      <c r="K1" s="48" t="s">
        <v>16</v>
      </c>
      <c r="L1" s="48" t="s">
        <v>17</v>
      </c>
      <c r="M1" s="48" t="s">
        <v>18</v>
      </c>
      <c r="N1" s="48" t="s">
        <v>19</v>
      </c>
      <c r="O1" s="48" t="s">
        <v>20</v>
      </c>
      <c r="P1" s="48" t="s">
        <v>21</v>
      </c>
      <c r="Q1" s="48" t="s">
        <v>22</v>
      </c>
      <c r="R1" s="48" t="s">
        <v>74</v>
      </c>
      <c r="S1" s="48" t="s">
        <v>75</v>
      </c>
      <c r="T1" s="48" t="s">
        <v>83</v>
      </c>
      <c r="U1" s="49" t="s">
        <v>84</v>
      </c>
      <c r="V1" s="49" t="s">
        <v>72</v>
      </c>
      <c r="W1" s="48" t="s">
        <v>1</v>
      </c>
    </row>
    <row r="2" spans="1:23" s="28" customFormat="1" ht="43.9" customHeight="1" x14ac:dyDescent="0.2">
      <c r="A2" s="17" t="str">
        <f t="shared" ref="A2:A5" si="0">CONCATENATE("CMD_",B2,"_",C2)</f>
        <v>CMD_SQM_EXEC</v>
      </c>
      <c r="B2" s="23" t="s">
        <v>34</v>
      </c>
      <c r="C2" s="29" t="s">
        <v>113</v>
      </c>
      <c r="D2" s="23"/>
      <c r="E2" s="24" t="s">
        <v>64</v>
      </c>
      <c r="F2" s="23" t="s">
        <v>23</v>
      </c>
      <c r="G2" s="23">
        <v>1</v>
      </c>
      <c r="H2" s="23"/>
      <c r="I2" s="23">
        <v>0</v>
      </c>
      <c r="J2" s="23"/>
      <c r="K2" s="23"/>
      <c r="L2" s="23"/>
      <c r="M2" s="23"/>
      <c r="N2" s="25" t="s">
        <v>59</v>
      </c>
      <c r="O2" s="30" t="s">
        <v>52</v>
      </c>
      <c r="P2" s="23"/>
      <c r="Q2" s="23"/>
      <c r="R2" s="34" t="s">
        <v>68</v>
      </c>
      <c r="S2" s="34"/>
      <c r="T2" s="17" t="s">
        <v>68</v>
      </c>
      <c r="U2" s="34"/>
      <c r="V2" s="17" t="s">
        <v>73</v>
      </c>
      <c r="W2" s="31" t="s">
        <v>60</v>
      </c>
    </row>
    <row r="3" spans="1:23" s="28" customFormat="1" ht="43.9" customHeight="1" x14ac:dyDescent="0.2">
      <c r="A3" s="17" t="str">
        <f t="shared" si="0"/>
        <v>CMD_SQM_UPDATESTOP</v>
      </c>
      <c r="B3" s="23" t="s">
        <v>34</v>
      </c>
      <c r="C3" s="29" t="s">
        <v>114</v>
      </c>
      <c r="D3" s="23"/>
      <c r="E3" s="24" t="s">
        <v>65</v>
      </c>
      <c r="F3" s="23" t="s">
        <v>23</v>
      </c>
      <c r="G3" s="23">
        <v>1</v>
      </c>
      <c r="H3" s="23"/>
      <c r="I3" s="23">
        <v>-1</v>
      </c>
      <c r="J3" s="23"/>
      <c r="K3" s="23"/>
      <c r="L3" s="23"/>
      <c r="M3" s="23"/>
      <c r="N3" s="25"/>
      <c r="O3" s="30" t="s">
        <v>52</v>
      </c>
      <c r="P3" s="23">
        <v>1</v>
      </c>
      <c r="Q3" s="23">
        <v>1</v>
      </c>
      <c r="R3" s="34" t="s">
        <v>68</v>
      </c>
      <c r="S3" s="34"/>
      <c r="T3" s="17" t="s">
        <v>68</v>
      </c>
      <c r="U3" s="30"/>
      <c r="V3" s="56" t="s">
        <v>73</v>
      </c>
      <c r="W3" s="31" t="s">
        <v>61</v>
      </c>
    </row>
    <row r="4" spans="1:23" s="28" customFormat="1" ht="43.9" customHeight="1" x14ac:dyDescent="0.2">
      <c r="A4" s="17" t="str">
        <f t="shared" si="0"/>
        <v>CMD_SQM_UPDATERESUME</v>
      </c>
      <c r="B4" s="23" t="s">
        <v>34</v>
      </c>
      <c r="C4" s="29" t="s">
        <v>115</v>
      </c>
      <c r="D4" s="23"/>
      <c r="E4" s="24" t="s">
        <v>66</v>
      </c>
      <c r="F4" s="23" t="s">
        <v>23</v>
      </c>
      <c r="G4" s="23">
        <v>1</v>
      </c>
      <c r="H4" s="23"/>
      <c r="I4" s="23">
        <v>-1</v>
      </c>
      <c r="J4" s="23"/>
      <c r="K4" s="23"/>
      <c r="L4" s="23"/>
      <c r="M4" s="23"/>
      <c r="N4" s="25"/>
      <c r="O4" s="30" t="s">
        <v>52</v>
      </c>
      <c r="P4" s="23">
        <v>1</v>
      </c>
      <c r="Q4" s="23">
        <v>1</v>
      </c>
      <c r="R4" s="34" t="s">
        <v>68</v>
      </c>
      <c r="S4" s="34"/>
      <c r="T4" s="17" t="s">
        <v>68</v>
      </c>
      <c r="U4" s="37"/>
      <c r="V4" s="56" t="s">
        <v>73</v>
      </c>
      <c r="W4" s="31" t="s">
        <v>62</v>
      </c>
    </row>
    <row r="5" spans="1:23" s="28" customFormat="1" ht="43.9" customHeight="1" x14ac:dyDescent="0.2">
      <c r="A5" s="17" t="str">
        <f t="shared" si="0"/>
        <v>CMD_SQM_SERVERSHUTDOWN</v>
      </c>
      <c r="B5" s="23" t="s">
        <v>34</v>
      </c>
      <c r="C5" s="29" t="s">
        <v>116</v>
      </c>
      <c r="D5" s="23"/>
      <c r="E5" s="24" t="s">
        <v>67</v>
      </c>
      <c r="F5" s="23" t="s">
        <v>23</v>
      </c>
      <c r="G5" s="23">
        <v>1</v>
      </c>
      <c r="H5" s="23"/>
      <c r="I5" s="23">
        <v>0</v>
      </c>
      <c r="J5" s="23"/>
      <c r="K5" s="23"/>
      <c r="L5" s="23"/>
      <c r="M5" s="23"/>
      <c r="N5" s="25"/>
      <c r="O5" s="30" t="s">
        <v>52</v>
      </c>
      <c r="P5" s="23">
        <v>5</v>
      </c>
      <c r="Q5" s="23">
        <v>10</v>
      </c>
      <c r="R5" s="34" t="s">
        <v>68</v>
      </c>
      <c r="S5" s="34"/>
      <c r="T5" s="17" t="s">
        <v>68</v>
      </c>
      <c r="U5" s="37"/>
      <c r="V5" s="56" t="s">
        <v>73</v>
      </c>
      <c r="W5" s="31" t="s">
        <v>63</v>
      </c>
    </row>
    <row r="6" spans="1:23" s="28" customFormat="1" ht="25.9" customHeight="1" x14ac:dyDescent="0.2">
      <c r="A6" s="17" t="str">
        <f t="shared" ref="A6:A7" si="1">CONCATENATE("CMD_",B6,"_",C6)</f>
        <v>CMD_SQM_ERROR_INFO</v>
      </c>
      <c r="B6" s="23" t="s">
        <v>34</v>
      </c>
      <c r="C6" s="23" t="s">
        <v>117</v>
      </c>
      <c r="D6" s="23"/>
      <c r="E6" s="24" t="s">
        <v>57</v>
      </c>
      <c r="F6" s="23" t="s">
        <v>23</v>
      </c>
      <c r="G6" s="23">
        <v>0</v>
      </c>
      <c r="H6" s="23"/>
      <c r="I6" s="23">
        <v>0</v>
      </c>
      <c r="J6" s="23"/>
      <c r="K6" s="23"/>
      <c r="L6" s="23"/>
      <c r="M6" s="23"/>
      <c r="N6" s="25"/>
      <c r="O6" s="26" t="s">
        <v>52</v>
      </c>
      <c r="P6" s="23">
        <v>1</v>
      </c>
      <c r="Q6" s="23">
        <v>1</v>
      </c>
      <c r="R6" s="34" t="s">
        <v>68</v>
      </c>
      <c r="S6" s="34"/>
      <c r="T6" s="17" t="s">
        <v>68</v>
      </c>
      <c r="U6" s="37"/>
      <c r="V6" s="56" t="s">
        <v>73</v>
      </c>
      <c r="W6" s="27" t="s">
        <v>53</v>
      </c>
    </row>
    <row r="7" spans="1:23" s="28" customFormat="1" ht="25.9" customHeight="1" x14ac:dyDescent="0.2">
      <c r="A7" s="17" t="str">
        <f t="shared" si="1"/>
        <v>CMD_SQM_ERROR_RESET</v>
      </c>
      <c r="B7" s="23" t="s">
        <v>34</v>
      </c>
      <c r="C7" s="23" t="s">
        <v>118</v>
      </c>
      <c r="D7" s="23"/>
      <c r="E7" s="24" t="s">
        <v>58</v>
      </c>
      <c r="F7" s="23" t="s">
        <v>39</v>
      </c>
      <c r="G7" s="23" t="s">
        <v>54</v>
      </c>
      <c r="H7" s="23"/>
      <c r="I7" s="23" t="s">
        <v>55</v>
      </c>
      <c r="J7" s="23"/>
      <c r="K7" s="23"/>
      <c r="L7" s="23"/>
      <c r="M7" s="23"/>
      <c r="N7" s="25"/>
      <c r="O7" s="26" t="s">
        <v>52</v>
      </c>
      <c r="P7" s="23">
        <v>1</v>
      </c>
      <c r="Q7" s="23">
        <v>1</v>
      </c>
      <c r="R7" s="34" t="s">
        <v>68</v>
      </c>
      <c r="S7" s="35"/>
      <c r="T7" s="17" t="s">
        <v>68</v>
      </c>
      <c r="U7" s="37"/>
      <c r="V7" s="56" t="s">
        <v>73</v>
      </c>
      <c r="W7" s="27" t="s">
        <v>56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"/>
  <sheetViews>
    <sheetView workbookViewId="0">
      <selection activeCell="W1" sqref="W1:W1048576"/>
    </sheetView>
  </sheetViews>
  <sheetFormatPr defaultColWidth="11" defaultRowHeight="12.75" x14ac:dyDescent="0.2"/>
  <cols>
    <col min="1" max="1" width="24" style="1" customWidth="1"/>
    <col min="2" max="3" width="11" style="1"/>
    <col min="4" max="4" width="19.85546875" style="1" customWidth="1"/>
    <col min="5" max="5" width="28.7109375" style="1" customWidth="1"/>
    <col min="6" max="19" width="20.85546875" style="1" customWidth="1"/>
    <col min="20" max="21" width="20.85546875" style="37" customWidth="1"/>
    <col min="22" max="22" width="20.85546875" style="1" customWidth="1"/>
    <col min="23" max="23" width="64.140625" style="1" customWidth="1"/>
    <col min="24" max="16384" width="11" style="1"/>
  </cols>
  <sheetData>
    <row r="1" spans="1:23" s="11" customFormat="1" ht="32.25" customHeight="1" x14ac:dyDescent="0.2">
      <c r="A1" s="46" t="s">
        <v>7</v>
      </c>
      <c r="B1" s="46" t="s">
        <v>2</v>
      </c>
      <c r="C1" s="47" t="s">
        <v>9</v>
      </c>
      <c r="D1" s="46" t="s">
        <v>10</v>
      </c>
      <c r="E1" s="46" t="s">
        <v>11</v>
      </c>
      <c r="F1" s="46" t="s">
        <v>12</v>
      </c>
      <c r="G1" s="46" t="s">
        <v>13</v>
      </c>
      <c r="H1" s="46" t="s">
        <v>99</v>
      </c>
      <c r="I1" s="46" t="s">
        <v>14</v>
      </c>
      <c r="J1" s="46" t="s">
        <v>15</v>
      </c>
      <c r="K1" s="46" t="s">
        <v>16</v>
      </c>
      <c r="L1" s="46" t="s">
        <v>17</v>
      </c>
      <c r="M1" s="46" t="s">
        <v>18</v>
      </c>
      <c r="N1" s="46" t="s">
        <v>19</v>
      </c>
      <c r="O1" s="47" t="s">
        <v>20</v>
      </c>
      <c r="P1" s="46" t="s">
        <v>21</v>
      </c>
      <c r="Q1" s="46" t="s">
        <v>22</v>
      </c>
      <c r="R1" s="46" t="s">
        <v>74</v>
      </c>
      <c r="S1" s="46" t="s">
        <v>75</v>
      </c>
      <c r="T1" s="47" t="s">
        <v>83</v>
      </c>
      <c r="U1" s="47" t="s">
        <v>84</v>
      </c>
      <c r="V1" s="47" t="s">
        <v>72</v>
      </c>
      <c r="W1" s="47" t="s">
        <v>1</v>
      </c>
    </row>
    <row r="2" spans="1:23" customFormat="1" ht="26.45" customHeight="1" x14ac:dyDescent="0.2">
      <c r="A2" s="30" t="str">
        <f>CONCATENATE("MODE_",B2,"_",C2)</f>
        <v>MODE_SQM_GO_LOADED</v>
      </c>
      <c r="B2" s="30" t="s">
        <v>34</v>
      </c>
      <c r="C2" s="30" t="s">
        <v>119</v>
      </c>
      <c r="D2" s="30"/>
      <c r="E2" s="30" t="s">
        <v>128</v>
      </c>
      <c r="F2" s="52" t="s">
        <v>120</v>
      </c>
      <c r="G2" s="52">
        <v>100</v>
      </c>
      <c r="I2" s="52">
        <v>0</v>
      </c>
      <c r="O2" s="52" t="s">
        <v>121</v>
      </c>
      <c r="T2" s="30" t="s">
        <v>68</v>
      </c>
      <c r="U2" s="30"/>
      <c r="V2" s="52" t="s">
        <v>73</v>
      </c>
      <c r="W2" t="s">
        <v>122</v>
      </c>
    </row>
    <row r="3" spans="1:23" customFormat="1" ht="26.45" customHeight="1" x14ac:dyDescent="0.2">
      <c r="A3" s="30" t="str">
        <f>CONCATENATE("MODE_",B3,"_",C3)</f>
        <v>MODE_SQM_GO_STANDBY</v>
      </c>
      <c r="B3" s="30" t="s">
        <v>34</v>
      </c>
      <c r="C3" s="30" t="s">
        <v>123</v>
      </c>
      <c r="D3" s="30"/>
      <c r="E3" s="30" t="s">
        <v>129</v>
      </c>
      <c r="F3" s="52" t="s">
        <v>120</v>
      </c>
      <c r="G3" s="52">
        <v>101</v>
      </c>
      <c r="I3" s="52">
        <v>0</v>
      </c>
      <c r="O3" s="53" t="s">
        <v>124</v>
      </c>
      <c r="T3" s="30" t="s">
        <v>68</v>
      </c>
      <c r="U3" s="30"/>
      <c r="V3" s="52" t="s">
        <v>73</v>
      </c>
      <c r="W3" s="54" t="s">
        <v>125</v>
      </c>
    </row>
    <row r="4" spans="1:23" customFormat="1" ht="26.45" customHeight="1" x14ac:dyDescent="0.2">
      <c r="A4" s="30" t="str">
        <f>CONCATENATE("MODE_",B4,"_",C4)</f>
        <v>MODE_SQM_GO_ONLINE</v>
      </c>
      <c r="B4" s="30" t="s">
        <v>34</v>
      </c>
      <c r="C4" s="30" t="s">
        <v>126</v>
      </c>
      <c r="D4" s="30"/>
      <c r="E4" s="30" t="s">
        <v>128</v>
      </c>
      <c r="F4" s="52" t="s">
        <v>120</v>
      </c>
      <c r="G4" s="52">
        <v>102</v>
      </c>
      <c r="I4" s="52">
        <v>0</v>
      </c>
      <c r="O4" s="53" t="s">
        <v>121</v>
      </c>
      <c r="T4" s="30" t="s">
        <v>68</v>
      </c>
      <c r="U4" s="30"/>
      <c r="V4" s="52" t="s">
        <v>73</v>
      </c>
      <c r="W4" s="54" t="s">
        <v>127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"/>
  <sheetViews>
    <sheetView workbookViewId="0">
      <selection activeCell="D8" sqref="D8"/>
    </sheetView>
  </sheetViews>
  <sheetFormatPr defaultRowHeight="12.75" x14ac:dyDescent="0.2"/>
  <cols>
    <col min="1" max="9" width="23.85546875" customWidth="1"/>
  </cols>
  <sheetData>
    <row r="1" spans="1:9" ht="24.95" customHeight="1" x14ac:dyDescent="0.2">
      <c r="A1" s="38" t="s">
        <v>7</v>
      </c>
      <c r="B1" s="39" t="s">
        <v>2</v>
      </c>
      <c r="C1" s="40" t="s">
        <v>85</v>
      </c>
      <c r="D1" s="40" t="s">
        <v>86</v>
      </c>
      <c r="E1" s="40" t="s">
        <v>87</v>
      </c>
      <c r="F1" s="40" t="s">
        <v>88</v>
      </c>
      <c r="G1" s="40" t="s">
        <v>89</v>
      </c>
      <c r="H1" s="40" t="s">
        <v>90</v>
      </c>
      <c r="I1" s="40" t="s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D5" sqref="D5"/>
    </sheetView>
  </sheetViews>
  <sheetFormatPr defaultRowHeight="12.75" x14ac:dyDescent="0.2"/>
  <cols>
    <col min="1" max="1" width="22.5703125" customWidth="1"/>
    <col min="2" max="2" width="22.140625" customWidth="1"/>
    <col min="3" max="3" width="91.85546875" customWidth="1"/>
    <col min="4" max="4" width="54.85546875" customWidth="1"/>
  </cols>
  <sheetData>
    <row r="1" spans="1:4" s="42" customFormat="1" ht="32.25" customHeight="1" x14ac:dyDescent="0.2">
      <c r="A1" s="41" t="s">
        <v>91</v>
      </c>
      <c r="B1" s="41" t="s">
        <v>92</v>
      </c>
      <c r="C1" s="41" t="s">
        <v>8</v>
      </c>
    </row>
    <row r="2" spans="1:4" s="1" customFormat="1" ht="26.25" customHeight="1" x14ac:dyDescent="0.2">
      <c r="A2" s="32" t="s">
        <v>96</v>
      </c>
      <c r="B2" s="32" t="s">
        <v>93</v>
      </c>
      <c r="C2" s="32" t="s">
        <v>94</v>
      </c>
    </row>
    <row r="3" spans="1:4" ht="51" customHeight="1" x14ac:dyDescent="0.2">
      <c r="A3" s="32" t="s">
        <v>95</v>
      </c>
      <c r="B3" s="32"/>
      <c r="C3" s="32" t="s">
        <v>97</v>
      </c>
      <c r="D3" s="14" t="s">
        <v>98</v>
      </c>
    </row>
    <row r="4" spans="1:4" s="1" customFormat="1" ht="44.25" customHeight="1" x14ac:dyDescent="0.2">
      <c r="A4" s="32" t="s">
        <v>190</v>
      </c>
      <c r="B4" s="32" t="s">
        <v>191</v>
      </c>
      <c r="C4" s="32" t="s">
        <v>192</v>
      </c>
    </row>
    <row r="5" spans="1:4" x14ac:dyDescent="0.2">
      <c r="A5" s="32" t="s">
        <v>193</v>
      </c>
      <c r="B5" s="32" t="s">
        <v>191</v>
      </c>
      <c r="C5" s="69" t="s">
        <v>194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Main</vt:lpstr>
      <vt:lpstr>GET</vt:lpstr>
      <vt:lpstr>SET</vt:lpstr>
      <vt:lpstr>CMD</vt:lpstr>
      <vt:lpstr>MODE</vt:lpstr>
      <vt:lpstr>Methods</vt:lpstr>
      <vt:lpstr>notes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ASTRI</dc:creator>
  <cp:lastModifiedBy>Pietro Bruno</cp:lastModifiedBy>
  <dcterms:created xsi:type="dcterms:W3CDTF">2014-06-30T13:30:33Z</dcterms:created>
  <dcterms:modified xsi:type="dcterms:W3CDTF">2022-12-22T12:06:12Z</dcterms:modified>
</cp:coreProperties>
</file>